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67" documentId="13_ncr:1_{F6CB121F-512D-4AA6-A0C1-0FB36C537598}" xr6:coauthVersionLast="47" xr6:coauthVersionMax="47" xr10:uidLastSave="{1093C5ED-1269-4A22-AE78-D358240D75C6}"/>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<sst xmlns="http://schemas.openxmlformats.org/spreadsheetml/2006/main" count="178613" uniqueCount="39088">
  <si>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</si>
  <si>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</si>
  <si>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</si>
  <si>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</si>
  <si>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</si>
  <si>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</si>
  <si>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</si>
  <si>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</si>
  <si>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</si>
  <si>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</si>
  <si>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</si>
  <si>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</si>
  <si>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</si>
  <si>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</si>
  <si>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</si>
  <si>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</si>
  <si>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</si>
  <si>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</si>
  <si>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</si>
  <si>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</si>
  <si>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</si>
  <si>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</si>
  <si>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</si>
  <si>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</si>
  <si>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</si>
  <si>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</si>
  <si>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</si>
  <si>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</si>
  <si>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</si>
  <si>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</si>
  <si>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</si>
  <si>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</si>
  <si>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</si>
  <si>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</si>
  <si>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</si>
  <si>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</si>
  <si>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</si>
  <si>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</si>
  <si>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</si>
  <si>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</si>
  <si>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</si>
  <si>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</si>
  <si>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</si>
  <si>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</si>
  <si>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</si>
  <si>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</si>
  <si>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</si>
  <si>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</si>
  <si>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</si>
  <si>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</si>
  <si>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</si>
  <si>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</si>
  <si>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</si>
  <si>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</si>
  <si>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</si>
  <si>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</si>
  <si>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</si>
  <si>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</si>
  <si>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</si>
  <si>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</si>
  <si>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</si>
  <si>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</si>
  <si>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</si>
  <si>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</si>
  <si>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</si>
  <si>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</si>
  <si>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</si>
  <si>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</si>
  <si>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</si>
  <si>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</si>
  <si>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</si>
  <si>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</si>
  <si>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</si>
  <si>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</si>
  <si>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</si>
  <si>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</si>
  <si>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</si>
  <si>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</si>
  <si>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</si>
  <si>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</si>
  <si>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</si>
  <si>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</si>
  <si>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</si>
  <si>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</si>
  <si>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</si>
  <si>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</si>
  <si>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</si>
  <si>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</si>
  <si>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</si>
  <si>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</si>
  <si>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</si>
  <si>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</si>
  <si>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</si>
  <si>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</si>
  <si>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</si>
  <si>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</si>
  <si>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</si>
  <si>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</si>
  <si>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</si>
  <si>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</si>
  <si>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</si>
  <si>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</si>
  <si>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</si>
  <si>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</si>
  <si>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</si>
  <si>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</si>
  <si>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</si>
  <si>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</si>
  <si>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</si>
  <si>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</si>
  <si>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</si>
  <si>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</si>
  <si>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</si>
  <si>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</si>
  <si>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</si>
  <si>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</si>
  <si>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</si>
  <si>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</si>
  <si>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</si>
  <si>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</si>
  <si>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</si>
  <si>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</si>
  <si>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</si>
  <si>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</si>
  <si>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</si>
  <si>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</si>
  <si>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</si>
  <si>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</si>
  <si>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</si>
  <si>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</si>
  <si>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</si>
  <si>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</si>
  <si>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</si>
  <si>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</si>
  <si>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</si>
  <si>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</si>
  <si>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</si>
  <si>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</si>
  <si>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</si>
  <si>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</si>
  <si>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</si>
  <si>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</si>
  <si>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</si>
  <si>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</si>
  <si>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</si>
  <si>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</si>
  <si>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</si>
  <si>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</si>
  <si>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</si>
  <si>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</si>
  <si>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</si>
  <si>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</si>
  <si>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</si>
  <si>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</si>
  <si>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</si>
  <si>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</si>
  <si>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</si>
  <si>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</si>
  <si>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</si>
  <si>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</si>
  <si>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</si>
  <si>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</si>
  <si>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</si>
  <si>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</si>
  <si>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</si>
  <si>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</si>
  <si>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</si>
  <si>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</si>
  <si>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</si>
  <si>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</si>
  <si>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</si>
  <si>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</si>
  <si>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</si>
  <si>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</si>
  <si>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</si>
  <si>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</si>
  <si>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</si>
  <si>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</si>
  <si>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</si>
  <si>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</si>
  <si>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</si>
  <si>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</si>
  <si>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</si>
  <si>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</si>
  <si>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</si>
  <si>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</si>
  <si>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</si>
  <si>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</si>
  <si>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</si>
  <si>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</si>
  <si>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</si>
  <si>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</si>
  <si>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</si>
  <si>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</si>
  <si>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</si>
  <si>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</si>
  <si>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</si>
  <si>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</si>
  <si>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</si>
  <si>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</si>
  <si>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</si>
  <si>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</si>
  <si>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</si>
  <si>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</si>
  <si>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</si>
  <si>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</si>
  <si>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</si>
  <si>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</si>
  <si>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</si>
  <si>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</si>
  <si>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</si>
  <si>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</si>
  <si>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</si>
  <si>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</si>
  <si>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</si>
  <si>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</si>
  <si>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</si>
  <si>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</si>
  <si>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</si>
  <si>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</si>
  <si>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</si>
  <si>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</si>
  <si>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</si>
  <si>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</si>
  <si>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</si>
  <si>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</si>
  <si>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</si>
  <si>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</si>
  <si>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</si>
  <si>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</si>
  <si>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</si>
  <si>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</si>
  <si>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</si>
  <si>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</si>
  <si>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</si>
  <si>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</si>
  <si>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</si>
  <si>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</si>
  <si>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</si>
  <si>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</si>
  <si>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</si>
  <si>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</si>
  <si>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</si>
  <si>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</si>
  <si>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</si>
  <si>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</si>
  <si>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</si>
  <si>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</si>
  <si>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</si>
  <si>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</si>
  <si>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</si>
  <si>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</si>
  <si>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</si>
  <si>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</si>
  <si>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</si>
  <si>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</si>
  <si>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</si>
  <si>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</si>
  <si>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</si>
  <si>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</si>
  <si>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</si>
  <si>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</si>
  <si>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</si>
  <si>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</si>
  <si>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</si>
  <si>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</si>
  <si>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</si>
  <si>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</si>
  <si>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</si>
  <si>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</si>
  <si>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</si>
  <si>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</si>
  <si>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</si>
  <si>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</si>
  <si>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</si>
  <si>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</si>
  <si>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</si>
  <si>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</si>
  <si>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</si>
  <si>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</si>
  <si>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</si>
  <si>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</si>
  <si>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</si>
  <si>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</si>
  <si>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</si>
  <si>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</si>
  <si>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</si>
  <si>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</si>
  <si>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</si>
  <si>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</si>
  <si>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</si>
  <si>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</si>
  <si>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</si>
  <si>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</si>
  <si>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</si>
  <si>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</si>
  <si>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</si>
  <si>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</si>
  <si>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</si>
  <si>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</si>
  <si>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</si>
  <si>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</si>
  <si>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</si>
  <si>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</si>
  <si>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</si>
  <si>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</si>
  <si>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</si>
  <si>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</si>
  <si>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</si>
  <si>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</si>
  <si>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</si>
  <si>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</si>
  <si>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</si>
  <si>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</si>
  <si>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</si>
  <si>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</si>
  <si>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</si>
  <si>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</si>
  <si>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</si>
  <si>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</si>
  <si>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</si>
  <si>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</si>
  <si>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</si>
  <si>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</si>
  <si>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</si>
  <si>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</si>
  <si>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</si>
  <si>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</si>
  <si>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</si>
  <si>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</si>
  <si>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</si>
  <si>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</si>
  <si>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</si>
  <si>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</si>
  <si>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</si>
  <si>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</si>
  <si>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</si>
  <si>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</si>
  <si>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</si>
  <si>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</si>
  <si>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</si>
  <si>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</si>
  <si>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</si>
  <si>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</si>
  <si>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</si>
  <si>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</si>
  <si>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</si>
  <si>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</si>
  <si>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</si>
  <si>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</si>
  <si>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</si>
  <si>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</si>
  <si>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</si>
  <si>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</si>
  <si>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</si>
  <si>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</si>
  <si>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</si>
  <si>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</si>
  <si>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</si>
  <si>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</si>
  <si>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</si>
  <si>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</si>
  <si>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</si>
  <si>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</si>
  <si>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</si>
  <si>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</si>
  <si>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</si>
  <si>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</si>
  <si>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</si>
  <si>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</si>
  <si>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</si>
  <si>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</si>
  <si>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</si>
  <si>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</si>
  <si>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</si>
  <si>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</si>
  <si>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</si>
  <si>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</si>
  <si>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</si>
  <si>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</si>
  <si>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</si>
  <si>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</si>
  <si>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</si>
  <si>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</si>
  <si>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</si>
  <si>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</si>
  <si>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</si>
  <si>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</si>
  <si>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</si>
  <si>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</si>
  <si>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</si>
  <si>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</si>
  <si>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</si>
  <si>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</si>
  <si>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</si>
  <si>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</si>
  <si>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</si>
  <si>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</si>
  <si>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</si>
  <si>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</si>
  <si>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</si>
  <si>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</si>
  <si>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</si>
  <si>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</si>
  <si>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</si>
  <si>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</si>
  <si>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</si>
  <si>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</si>
  <si>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</si>
  <si>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</si>
  <si>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</si>
  <si>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</si>
  <si>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</si>
  <si>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</si>
  <si>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</si>
  <si>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</si>
  <si>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</si>
  <si>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</si>
  <si>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</si>
  <si>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</si>
  <si>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</si>
  <si>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</si>
  <si>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</si>
  <si>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</si>
  <si>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</si>
  <si>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</si>
  <si>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</si>
  <si>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</si>
  <si>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</si>
  <si>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</si>
  <si>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</si>
  <si>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</si>
  <si>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</si>
  <si>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</si>
  <si>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</si>
  <si>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</si>
  <si>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</si>
  <si>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</si>
  <si>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</si>
  <si>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</si>
  <si>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</si>
  <si>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</si>
  <si>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</si>
  <si>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</si>
  <si>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</si>
  <si>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</si>
  <si>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</si>
  <si>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</si>
  <si>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</si>
  <si>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</si>
  <si>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</si>
  <si>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</si>
  <si>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</si>
  <si>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</si>
  <si>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</si>
  <si>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</si>
  <si>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</si>
  <si>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</si>
  <si>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</si>
  <si>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</si>
  <si>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</si>
  <si>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</si>
  <si>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</si>
  <si>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</si>
  <si>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</si>
  <si>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</si>
  <si>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</si>
  <si>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</si>
  <si>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</si>
  <si>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</si>
  <si>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</si>
  <si>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</si>
  <si>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</si>
  <si>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</si>
  <si>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</si>
  <si>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</si>
  <si>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</si>
  <si>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</si>
  <si>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</si>
  <si>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</si>
  <si>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</si>
  <si>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</si>
  <si>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</si>
  <si>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</si>
  <si>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</si>
  <si>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</si>
  <si>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</si>
  <si>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</si>
  <si>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</si>
  <si>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</si>
  <si>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</si>
  <si>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</si>
  <si>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</si>
  <si>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</si>
  <si>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</si>
  <si>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</si>
  <si>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</si>
  <si>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</si>
  <si>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</si>
  <si>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</si>
  <si>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</si>
  <si>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</si>
  <si>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</si>
  <si>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</si>
  <si>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</si>
  <si>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</si>
  <si>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</si>
  <si>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</si>
  <si>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</si>
  <si>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</si>
  <si>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</si>
  <si>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</si>
  <si>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</si>
  <si>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</si>
  <si>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</si>
  <si>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</si>
  <si>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</si>
  <si>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</si>
  <si>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</si>
  <si>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</si>
  <si>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</si>
  <si>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</si>
  <si>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</si>
  <si>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</si>
  <si>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</si>
  <si>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</si>
  <si>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</si>
  <si>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</si>
  <si>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</si>
  <si>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</si>
  <si>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</si>
  <si>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</si>
  <si>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</si>
  <si>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</si>
  <si>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</si>
  <si>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</si>
  <si>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</si>
  <si>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</si>
  <si>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</si>
  <si>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</si>
  <si>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</si>
  <si>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</si>
  <si>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</si>
  <si>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</si>
  <si>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</si>
  <si>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</si>
  <si>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</si>
  <si>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</si>
  <si>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</si>
  <si>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</si>
  <si>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</si>
  <si>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</si>
  <si>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</si>
  <si>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</si>
  <si>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</si>
  <si>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</si>
  <si>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</si>
  <si>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</si>
  <si>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</si>
  <si>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</si>
  <si>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</si>
  <si>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</si>
  <si>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</si>
  <si>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</si>
  <si>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</si>
  <si>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</si>
  <si>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</si>
  <si>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</si>
  <si>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</si>
  <si>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</si>
  <si>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</si>
  <si>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</si>
  <si>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</si>
  <si>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</si>
  <si>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</si>
  <si>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</si>
  <si>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</si>
  <si>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</si>
  <si>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</si>
  <si>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</si>
  <si>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</si>
  <si>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</si>
  <si>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</si>
  <si>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</si>
  <si>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</si>
  <si>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</si>
  <si>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</si>
  <si>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</si>
  <si>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</si>
  <si>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</si>
  <si>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</si>
  <si>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</si>
  <si>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</si>
  <si>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</si>
  <si>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</si>
  <si>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</si>
  <si>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</si>
  <si>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</si>
  <si>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</si>
  <si>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</si>
  <si>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</si>
  <si>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</si>
  <si>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</si>
  <si>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</si>
  <si>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</si>
  <si>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</si>
  <si>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</si>
  <si>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</si>
  <si>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</si>
  <si>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</si>
  <si>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</si>
  <si>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</si>
  <si>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</si>
  <si>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</si>
  <si>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</si>
  <si>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</si>
  <si>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</si>
  <si>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</si>
  <si>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</si>
  <si>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</si>
  <si>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</si>
  <si>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</si>
  <si>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</si>
  <si>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</si>
  <si>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</si>
  <si>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</si>
  <si>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</si>
  <si>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</si>
  <si>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</si>
  <si>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</si>
  <si>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</si>
  <si>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</si>
  <si>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</si>
  <si>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</si>
  <si>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</si>
  <si>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</si>
  <si>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</si>
  <si>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</si>
  <si>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</si>
  <si>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</si>
  <si>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</si>
  <si>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</si>
  <si>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</si>
  <si>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</si>
  <si>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</si>
  <si>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</si>
  <si>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</si>
  <si>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</si>
  <si>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</si>
  <si>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</si>
  <si>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</si>
  <si>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</si>
  <si>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</si>
  <si>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</si>
  <si>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</si>
  <si>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</si>
  <si>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</si>
  <si>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</si>
  <si>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</si>
  <si>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</si>
  <si>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</si>
  <si>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</si>
  <si>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</si>
  <si>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</si>
  <si>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</si>
  <si>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</si>
  <si>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</si>
  <si>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</si>
  <si>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</si>
  <si>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</si>
  <si>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</si>
  <si>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</si>
  <si>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</si>
  <si>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</si>
  <si>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</si>
  <si>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</si>
  <si>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</si>
  <si>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</si>
  <si>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</si>
  <si>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</si>
  <si>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</si>
  <si>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</si>
  <si>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</si>
  <si>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</si>
  <si>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</si>
  <si>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</si>
  <si>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</si>
  <si>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</si>
  <si>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</si>
  <si>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</si>
  <si>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</si>
  <si>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</si>
  <si>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</si>
  <si>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</si>
  <si>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</si>
  <si>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</si>
  <si>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</si>
  <si>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</si>
  <si>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</si>
  <si>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</si>
  <si>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</si>
  <si>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</si>
  <si>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</si>
  <si>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</si>
  <si>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</si>
  <si>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</si>
  <si>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</si>
  <si>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</si>
  <si>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</si>
  <si>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</si>
  <si>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</si>
  <si>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</si>
  <si>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</si>
  <si>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</si>
  <si>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</si>
  <si>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</si>
  <si>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</si>
  <si>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</si>
  <si>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</si>
  <si>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</si>
  <si>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</si>
  <si>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</si>
  <si>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</si>
  <si>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</si>
  <si>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</si>
  <si>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</si>
  <si>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</si>
  <si>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</si>
  <si>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</si>
  <si>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</si>
  <si>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</si>
  <si>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</si>
  <si>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</si>
  <si>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</si>
  <si>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</si>
  <si>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</si>
  <si>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</si>
  <si>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</si>
  <si>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</si>
  <si>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</si>
  <si>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</si>
  <si>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</si>
  <si>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</si>
  <si>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</si>
  <si>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</si>
  <si>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</si>
  <si>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</si>
  <si>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</si>
  <si>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</si>
  <si>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</si>
  <si>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</si>
  <si>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</si>
  <si>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</si>
  <si>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</si>
  <si>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</si>
  <si>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</si>
  <si>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</si>
  <si>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</si>
  <si>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</si>
  <si>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</si>
  <si>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</si>
  <si>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</si>
  <si>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</si>
  <si>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</si>
  <si>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</si>
  <si>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</si>
  <si>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</si>
  <si>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</si>
  <si>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</si>
  <si>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</si>
  <si>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</si>
  <si>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</si>
  <si>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</si>
  <si>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</si>
  <si>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</si>
  <si>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</si>
  <si>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</si>
  <si>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</si>
  <si>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</si>
  <si>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</si>
  <si>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</si>
  <si>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</si>
  <si>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</si>
  <si>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</si>
  <si>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</si>
  <si>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</si>
  <si>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</si>
  <si>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</si>
  <si>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</si>
  <si>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</si>
  <si>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</si>
  <si>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</si>
  <si>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</si>
  <si>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</si>
  <si>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</si>
  <si>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</si>
  <si>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</si>
  <si>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</si>
  <si>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</si>
  <si>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</si>
  <si>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</si>
  <si>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</si>
  <si>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</si>
  <si>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</si>
  <si>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</si>
  <si>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</si>
  <si>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</si>
  <si>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</si>
  <si>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</si>
  <si>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</si>
  <si>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</si>
  <si>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</si>
  <si>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</si>
  <si>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</si>
  <si>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</si>
  <si>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</si>
  <si>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</si>
  <si>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</si>
  <si>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</si>
  <si>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</si>
  <si>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</si>
  <si>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</si>
  <si>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</si>
  <si>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</si>
  <si>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</si>
  <si>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</si>
  <si>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</si>
  <si>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</si>
  <si>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</si>
  <si>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</si>
  <si>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</si>
  <si>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</si>
  <si>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</si>
  <si>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</si>
  <si>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</si>
  <si>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</si>
  <si>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</si>
  <si>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</si>
  <si>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</si>
  <si>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</si>
  <si>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</si>
  <si>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</si>
  <si>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</si>
  <si>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</si>
  <si>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</si>
  <si>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</si>
  <si>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</si>
  <si>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</si>
  <si>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</si>
  <si>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</si>
  <si>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</si>
  <si>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</si>
  <si>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</si>
  <si>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</si>
  <si>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</si>
  <si>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</si>
  <si>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</si>
  <si>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</si>
  <si>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</si>
  <si>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</si>
  <si>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</si>
  <si>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</si>
  <si>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</si>
  <si>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</si>
  <si>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</si>
  <si>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</si>
  <si>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</si>
  <si>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</si>
  <si>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</si>
  <si>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</si>
  <si>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</si>
  <si>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</si>
  <si>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</si>
  <si>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</si>
  <si>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</si>
  <si>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</si>
  <si>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</si>
  <si>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</si>
  <si>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</si>
  <si>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</si>
  <si>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</si>
  <si>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</si>
  <si>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</si>
  <si>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</si>
  <si>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</si>
  <si>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</si>
  <si>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</si>
  <si>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</si>
  <si>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</si>
  <si>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</si>
  <si>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</si>
  <si>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</si>
  <si>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</si>
  <si>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</si>
  <si>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</si>
  <si>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</si>
  <si>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</si>
  <si>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</si>
  <si>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</si>
  <si>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</si>
  <si>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</si>
  <si>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</si>
  <si>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</si>
  <si>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</si>
  <si>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</si>
  <si>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</si>
  <si>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</si>
  <si>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</si>
  <si>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</si>
  <si>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</si>
  <si>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</si>
  <si>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</si>
  <si>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</si>
  <si>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</si>
  <si>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</si>
  <si>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</si>
  <si>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</si>
  <si>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</si>
  <si>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</si>
  <si>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</si>
  <si>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</si>
  <si>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</si>
  <si>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</si>
  <si>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</si>
  <si>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</si>
  <si>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</si>
  <si>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</si>
  <si>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</si>
  <si>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</si>
  <si>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</si>
  <si>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</si>
  <si>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</si>
  <si>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</si>
  <si>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</si>
  <si>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</si>
  <si>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</si>
  <si>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</si>
  <si>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</si>
  <si>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</si>
  <si>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</si>
  <si>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</si>
  <si>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</si>
  <si>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</si>
  <si>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</si>
  <si>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</si>
  <si>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</si>
  <si>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</si>
  <si>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</si>
  <si>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</si>
  <si>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</si>
  <si>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</si>
  <si>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</si>
  <si>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</si>
  <si>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</si>
  <si>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</si>
  <si>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</si>
  <si>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</si>
  <si>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</si>
  <si>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</si>
  <si>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</si>
  <si>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</si>
  <si>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</si>
  <si>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</si>
  <si>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</si>
  <si>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</si>
  <si>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</si>
  <si>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</si>
  <si>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</si>
  <si>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</si>
  <si>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</si>
  <si>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</si>
  <si>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</si>
  <si>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</si>
  <si>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</si>
  <si>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</si>
  <si>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</si>
  <si>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</si>
  <si>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</si>
  <si>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</si>
  <si>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</si>
  <si>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</si>
  <si>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</si>
  <si>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</si>
  <si>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</si>
  <si>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</si>
  <si>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</si>
  <si>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</si>
  <si>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</si>
  <si>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</si>
  <si>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</si>
  <si>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</si>
  <si>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</si>
  <si>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</si>
  <si>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</si>
  <si>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</si>
  <si>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</si>
  <si>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</si>
  <si>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</si>
  <si>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</si>
  <si>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</si>
  <si>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</si>
  <si>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</si>
  <si>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</si>
  <si>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</si>
  <si>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</si>
  <si>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</si>
  <si>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</si>
  <si>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</si>
  <si>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</si>
  <si>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</si>
  <si>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</si>
  <si>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</si>
  <si>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</si>
  <si>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</si>
  <si>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</si>
  <si>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</si>
  <si>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</si>
  <si>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</si>
  <si>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</si>
  <si>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</si>
  <si>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</si>
  <si>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</si>
  <si>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</si>
  <si>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</si>
  <si>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</si>
  <si>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</si>
  <si>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</si>
  <si>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</si>
  <si>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</si>
  <si>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</si>
  <si>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</si>
  <si>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</si>
  <si>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</si>
  <si>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</si>
  <si>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</si>
  <si>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</si>
  <si>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</si>
  <si>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</si>
  <si>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</si>
  <si>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</si>
  <si>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</si>
  <si>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</si>
  <si>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</si>
  <si>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</si>
  <si>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</si>
  <si>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</si>
  <si>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</si>
  <si>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</si>
  <si>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</si>
  <si>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</si>
  <si>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</si>
  <si>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</si>
  <si>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</si>
  <si>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</si>
  <si>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</si>
  <si>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</si>
  <si>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</si>
  <si>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</si>
  <si>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</si>
  <si>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</si>
  <si>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</si>
  <si>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</si>
  <si>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</si>
  <si>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</si>
  <si>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</si>
  <si>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</si>
  <si>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</si>
  <si>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</si>
  <si>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</si>
  <si>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</si>
  <si>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</si>
  <si>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</si>
  <si>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</si>
  <si>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</si>
  <si>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</si>
  <si>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</si>
  <si>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</si>
  <si>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</si>
  <si>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</si>
  <si>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</si>
  <si>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</si>
  <si>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</si>
  <si>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</si>
  <si>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</si>
  <si>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</si>
  <si>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</si>
  <si>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</si>
  <si>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</si>
  <si>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</si>
  <si>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</si>
  <si>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</si>
  <si>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</si>
  <si>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</si>
  <si>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</si>
  <si>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</si>
  <si>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</si>
  <si>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</si>
  <si>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</si>
  <si>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</si>
  <si>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</si>
  <si>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</si>
  <si>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</si>
  <si>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</si>
  <si>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</si>
  <si>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</si>
  <si>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</si>
  <si>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</si>
  <si>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</si>
  <si>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</si>
  <si>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</si>
  <si>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</si>
  <si>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</si>
  <si>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</si>
  <si>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</si>
  <si>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</si>
  <si>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</si>
  <si>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</si>
  <si>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</si>
  <si>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</si>
  <si>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</si>
  <si>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</si>
  <si>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</si>
  <si>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</si>
  <si>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</si>
  <si>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</si>
  <si>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</si>
  <si>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</si>
  <si>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</si>
  <si>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</si>
  <si>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</si>
  <si>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</si>
  <si>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</si>
  <si>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</si>
  <si>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</si>
  <si>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</si>
  <si>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</si>
  <si>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</si>
  <si>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</si>
  <si>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</si>
  <si>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</si>
  <si>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</si>
  <si>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</si>
  <si>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</si>
  <si>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</si>
  <si>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</si>
  <si>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</si>
  <si>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</si>
  <si>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</si>
  <si>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</si>
  <si>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</si>
  <si>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</si>
  <si>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</si>
  <si>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</si>
  <si>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</si>
  <si>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</si>
  <si>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</si>
  <si>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</si>
  <si>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</si>
  <si>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</si>
  <si>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</si>
  <si>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</si>
  <si>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</si>
  <si>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</si>
  <si>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</si>
  <si>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</si>
  <si>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</si>
  <si>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</si>
  <si>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</si>
  <si>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</si>
  <si>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</si>
  <si>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</si>
  <si>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</si>
  <si>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</si>
  <si>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</si>
  <si>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</si>
  <si>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</si>
  <si>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</si>
  <si>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</si>
  <si>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</si>
  <si>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</si>
  <si>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</si>
  <si>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</si>
  <si>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</si>
  <si>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</si>
  <si>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</si>
  <si>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</si>
  <si>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</si>
  <si>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</si>
  <si>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</si>
  <si>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</si>
  <si>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</si>
  <si>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</si>
  <si>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</si>
  <si>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</si>
  <si>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</si>
  <si>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</si>
  <si>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</si>
  <si>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</si>
  <si>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</si>
  <si>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</si>
  <si>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</si>
  <si>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</si>
  <si>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</si>
  <si>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</si>
  <si>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</si>
  <si>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</si>
  <si>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</si>
  <si>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</si>
  <si>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</si>
  <si>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</si>
  <si>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</si>
  <si>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</si>
  <si>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</si>
  <si>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</si>
  <si>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</si>
  <si>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</si>
  <si>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</si>
  <si>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</si>
  <si>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</si>
  <si>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</si>
  <si>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</si>
  <si>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</si>
  <si>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</si>
  <si>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</si>
  <si>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</si>
  <si>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</si>
  <si>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</si>
  <si>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</si>
  <si>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</si>
  <si>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</si>
  <si>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</si>
  <si>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</si>
  <si>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</si>
  <si>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</si>
  <si>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</si>
  <si>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</si>
  <si>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</si>
  <si>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</si>
  <si>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</si>
  <si>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</si>
  <si>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</si>
  <si>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</si>
  <si>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</si>
  <si>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</si>
  <si>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</si>
  <si>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</si>
  <si>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</si>
  <si>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</si>
  <si>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</si>
  <si>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</si>
  <si>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</si>
  <si>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</si>
  <si>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</si>
  <si>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</si>
  <si>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</si>
  <si>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</si>
  <si>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</si>
  <si>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</si>
  <si>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</si>
  <si>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</si>
  <si>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</si>
  <si>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</si>
  <si>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</si>
  <si>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</si>
  <si>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</si>
  <si>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</si>
  <si>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</si>
  <si>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</si>
  <si>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</si>
  <si>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</si>
  <si>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</si>
  <si>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</si>
  <si>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</si>
  <si>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</si>
  <si>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</si>
  <si>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</si>
  <si>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</si>
  <si>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</si>
  <si>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</si>
  <si>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</si>
  <si>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</si>
  <si>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</si>
  <si>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</si>
  <si>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</si>
  <si>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</si>
  <si>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</si>
  <si>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</si>
  <si>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</si>
  <si>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</si>
  <si>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</si>
  <si>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</si>
  <si>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</si>
  <si>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</si>
  <si>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</si>
  <si>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</si>
  <si>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</si>
  <si>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</si>
  <si>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</si>
  <si>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</si>
  <si>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</si>
  <si>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</si>
  <si>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</si>
  <si>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</si>
  <si>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</si>
  <si>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</si>
  <si>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</si>
  <si>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</si>
  <si>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</si>
  <si>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</si>
  <si>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</si>
  <si>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</si>
  <si>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</si>
  <si>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</si>
  <si>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</si>
  <si>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</si>
  <si>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</si>
  <si>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</si>
  <si>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</si>
  <si>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</si>
  <si>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</si>
  <si>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</si>
  <si>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</si>
  <si>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</si>
  <si>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</si>
  <si>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</si>
  <si>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</si>
  <si>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</si>
  <si>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</si>
  <si>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</si>
  <si>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</si>
  <si>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</si>
  <si>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</si>
  <si>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</si>
  <si>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</si>
  <si>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</si>
  <si>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</si>
  <si>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</si>
  <si>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</si>
  <si>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</si>
  <si>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</si>
  <si>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</si>
  <si>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</si>
  <si>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</si>
  <si>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</si>
  <si>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</si>
  <si>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</si>
  <si>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</si>
  <si>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</si>
  <si>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</si>
  <si>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</si>
  <si>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</si>
  <si>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</si>
  <si>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</si>
  <si>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</si>
  <si>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</si>
  <si>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</si>
  <si>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</si>
  <si>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</si>
  <si>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</si>
  <si>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</si>
  <si>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</si>
  <si>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</si>
  <si>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</si>
  <si>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</si>
  <si>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</si>
  <si>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</si>
  <si>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</si>
  <si>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</si>
  <si>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</si>
  <si>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</si>
  <si>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</si>
  <si>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</si>
  <si>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</si>
  <si>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</si>
  <si>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</si>
  <si>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</si>
  <si>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</si>
  <si>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</si>
  <si>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</si>
  <si>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</si>
  <si>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</si>
  <si>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</si>
  <si>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</si>
  <si>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</si>
  <si>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</si>
  <si>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</si>
  <si>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</si>
  <si>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</si>
  <si>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</si>
  <si>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</si>
  <si>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</si>
  <si>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</si>
  <si>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</si>
  <si>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</si>
  <si>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</si>
  <si>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</si>
  <si>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</si>
  <si>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</si>
  <si>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</si>
  <si>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</si>
  <si>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</si>
  <si>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</si>
  <si>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</si>
  <si>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</si>
  <si>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</si>
  <si>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</si>
  <si>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</si>
  <si>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</si>
  <si>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</si>
  <si>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</si>
  <si>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</si>
  <si>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</si>
  <si>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</si>
  <si>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</si>
  <si>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</si>
  <si>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</si>
  <si>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</si>
  <si>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</si>
  <si>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</si>
  <si>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</si>
  <si>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</si>
  <si>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</si>
  <si>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</si>
  <si>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</si>
  <si>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</si>
  <si>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</si>
  <si>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</si>
  <si>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</si>
  <si>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</si>
  <si>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</si>
  <si>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</si>
  <si>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</si>
  <si>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</si>
  <si>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</si>
  <si>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</si>
  <si>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</si>
  <si>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</si>
  <si>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</si>
  <si>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</si>
  <si>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</si>
  <si>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</si>
  <si>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</si>
  <si>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</si>
  <si>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</si>
  <si>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</si>
  <si>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</si>
  <si>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</si>
  <si>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</si>
  <si>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</si>
  <si>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</si>
  <si>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</si>
  <si>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</si>
  <si>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</si>
  <si>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</si>
  <si>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</si>
  <si>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</si>
  <si>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</si>
  <si>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</si>
  <si>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</si>
  <si>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</si>
  <si>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</si>
  <si>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</si>
  <si>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</si>
  <si>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</si>
  <si>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</si>
  <si>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</si>
  <si>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</si>
  <si>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</si>
  <si>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</si>
  <si>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</si>
  <si>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</si>
  <si>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</si>
  <si>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</si>
  <si>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</si>
  <si>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</si>
  <si>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</si>
  <si>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</si>
  <si>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</si>
  <si>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</si>
  <si>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</si>
  <si>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</si>
  <si>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</si>
  <si>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</si>
  <si>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</si>
  <si>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</si>
  <si>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</si>
  <si>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</si>
  <si>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</si>
  <si>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</si>
  <si>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</si>
  <si>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</si>
  <si>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</si>
  <si>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</si>
  <si>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</si>
  <si>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</si>
  <si>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</si>
  <si>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</si>
  <si>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</si>
  <si>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</si>
  <si>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</si>
  <si>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</si>
  <si>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</si>
  <si>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</si>
  <si>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</si>
  <si>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</si>
  <si>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</si>
  <si>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</si>
  <si>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</si>
  <si>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</si>
  <si>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</si>
  <si>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</si>
  <si>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</si>
  <si>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</si>
  <si>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</si>
  <si>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</si>
  <si>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</si>
  <si>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</si>
  <si>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</si>
  <si>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</si>
  <si>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</si>
  <si>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</si>
  <si>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</si>
  <si>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</si>
  <si>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</si>
  <si>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</si>
  <si>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</si>
  <si>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</si>
  <si>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</si>
  <si>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</si>
  <si>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</si>
  <si>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</si>
  <si>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</si>
  <si>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</si>
  <si>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</si>
  <si>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</si>
  <si>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</si>
  <si>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</si>
  <si>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</si>
  <si>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</si>
  <si>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</si>
  <si>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</si>
  <si>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</si>
  <si>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</si>
  <si>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</si>
  <si>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</si>
  <si>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</si>
  <si>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</si>
  <si>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</si>
  <si>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</si>
  <si>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</si>
  <si>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</si>
  <si>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</si>
  <si>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</si>
  <si>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</si>
  <si>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</si>
  <si>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</si>
  <si>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</si>
  <si>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</si>
  <si>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</si>
  <si>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</si>
  <si>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</si>
  <si>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</si>
  <si>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</si>
  <si>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</si>
  <si>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</si>
  <si>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</si>
  <si>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</si>
  <si>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</si>
  <si>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</si>
  <si>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</si>
  <si>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</si>
  <si>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</si>
  <si>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</si>
  <si>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</si>
  <si>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</si>
  <si>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</si>
  <si>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</si>
  <si>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</si>
  <si>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</si>
  <si>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</si>
  <si>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</si>
  <si>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</si>
  <si>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</si>
  <si>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</si>
  <si>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</si>
  <si>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</si>
  <si>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</si>
  <si>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</si>
  <si>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</si>
  <si>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</si>
  <si>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</si>
  <si>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</si>
  <si>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</si>
  <si>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</si>
  <si>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</si>
  <si>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</si>
  <si>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</si>
  <si>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</si>
  <si>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</si>
  <si>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</si>
  <si>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</si>
  <si>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</si>
  <si>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</si>
  <si>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</si>
  <si>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</si>
  <si>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</si>
  <si>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</si>
  <si>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</si>
  <si>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</si>
  <si>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</si>
  <si>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</si>
  <si>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</si>
  <si>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</si>
  <si>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</si>
  <si>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</si>
  <si>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</si>
  <si>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</si>
  <si>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</si>
  <si>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</si>
  <si>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</si>
  <si>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</si>
  <si>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</si>
  <si>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</si>
  <si>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</si>
  <si>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</si>
  <si>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</si>
  <si>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</si>
  <si>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</si>
  <si>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</si>
  <si>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</si>
  <si>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</si>
  <si>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</si>
  <si>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</si>
  <si>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</si>
  <si>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</si>
  <si>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</si>
  <si>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</si>
  <si>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</si>
  <si>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</si>
  <si>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</si>
  <si>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</si>
  <si>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</si>
  <si>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</si>
  <si>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</si>
  <si>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</si>
  <si>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</si>
  <si>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</si>
  <si>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</si>
  <si>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</si>
  <si>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</si>
  <si>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</si>
  <si>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</si>
  <si>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</si>
  <si>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</si>
  <si>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</si>
  <si>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</si>
  <si>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</si>
  <si>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</si>
  <si>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</si>
  <si>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</si>
  <si>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</si>
  <si>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</si>
  <si>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</si>
  <si>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</si>
  <si>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</si>
  <si>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</si>
  <si>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</si>
  <si>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</si>
  <si>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</si>
  <si>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</si>
  <si>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</si>
  <si>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</si>
  <si>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</si>
  <si>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</si>
  <si>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</si>
  <si>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</si>
  <si>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</si>
  <si>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</si>
  <si>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</si>
  <si>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</si>
  <si>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</si>
  <si>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</si>
  <si>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</si>
  <si>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</si>
  <si>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</si>
  <si>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</si>
  <si>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</si>
  <si>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</si>
  <si>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</si>
  <si>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</si>
  <si>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</si>
  <si>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</si>
  <si>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</si>
  <si>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</si>
  <si>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</si>
  <si>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</si>
  <si>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</si>
  <si>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</si>
  <si>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</si>
  <si>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</si>
  <si>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</si>
  <si>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</si>
  <si>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</si>
  <si>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</si>
  <si>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</si>
  <si>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</si>
  <si>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</si>
  <si>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</si>
  <si>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</si>
  <si>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</si>
  <si>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</si>
  <si>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</si>
  <si>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</si>
  <si>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</si>
  <si>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</si>
  <si>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</si>
  <si>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</si>
  <si>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</si>
  <si>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</si>
  <si>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</si>
  <si>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</si>
  <si>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</si>
  <si>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</si>
  <si>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</si>
  <si>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</si>
  <si>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</si>
  <si>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</si>
  <si>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</si>
  <si>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</si>
  <si>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</si>
  <si>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</si>
  <si>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</si>
  <si>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</si>
  <si>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</si>
  <si>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</si>
  <si>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</si>
  <si>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</si>
  <si>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</si>
  <si>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</si>
  <si>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</si>
  <si>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</si>
  <si>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</si>
  <si>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</si>
  <si>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</si>
  <si>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</si>
  <si>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</si>
  <si>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</si>
  <si>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</si>
  <si>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</si>
  <si>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</si>
  <si>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</si>
  <si>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</si>
  <si>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</si>
  <si>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</si>
  <si>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</si>
  <si>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</si>
  <si>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</si>
  <si>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</si>
  <si>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</si>
  <si>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</si>
  <si>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</si>
  <si>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</si>
  <si>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</si>
  <si>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</si>
  <si>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</si>
  <si>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</si>
  <si>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</si>
  <si>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</si>
  <si>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</si>
  <si>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</si>
  <si>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</si>
  <si>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</si>
  <si>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</si>
  <si>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</si>
  <si>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</si>
  <si>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</si>
  <si>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</si>
  <si>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</si>
  <si>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</si>
  <si>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</si>
  <si>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</si>
  <si>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</si>
  <si>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</si>
  <si>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</si>
  <si>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</si>
  <si>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</si>
  <si>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</si>
  <si>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</si>
  <si>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</si>
  <si>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</si>
  <si>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</si>
  <si>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</si>
  <si>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</si>
  <si>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</si>
  <si>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</si>
  <si>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</si>
  <si>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</si>
  <si>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</si>
  <si>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</si>
  <si>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</si>
  <si>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</si>
  <si>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</si>
  <si>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</si>
  <si>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</si>
  <si>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</si>
  <si>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</si>
  <si>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</si>
  <si>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</si>
  <si>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</si>
  <si>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</si>
  <si>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</si>
  <si>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</si>
  <si>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</si>
  <si>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</si>
  <si>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</si>
  <si>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</si>
  <si>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</si>
  <si>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</si>
  <si>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</si>
  <si>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</si>
  <si>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</si>
  <si>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</si>
  <si>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</si>
  <si>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</si>
  <si>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</si>
  <si>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</si>
  <si>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</si>
  <si>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</si>
  <si>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</si>
  <si>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</si>
  <si>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</si>
  <si>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</si>
  <si>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</si>
  <si>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</si>
  <si>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</si>
  <si>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</si>
  <si>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</si>
  <si>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</si>
  <si>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</si>
  <si>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</si>
  <si>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</si>
  <si>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</si>
  <si>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</si>
  <si>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</si>
  <si>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</si>
  <si>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</si>
  <si>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</si>
  <si>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</si>
  <si>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</si>
  <si>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</si>
  <si>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</si>
  <si>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</si>
  <si>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</si>
  <si>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</si>
  <si>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</si>
  <si>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</si>
  <si>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</si>
  <si>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</si>
  <si>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</si>
  <si>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</si>
  <si>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</si>
  <si>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</si>
  <si>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</si>
  <si>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</si>
  <si>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</si>
  <si>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</si>
  <si>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</si>
  <si>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</si>
  <si>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</si>
  <si>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</si>
  <si>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</si>
  <si>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</si>
  <si>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</si>
  <si>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</si>
  <si>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</si>
  <si>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</si>
  <si>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</si>
  <si>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</si>
  <si>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</si>
  <si>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</si>
  <si>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</si>
  <si>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</si>
  <si>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</si>
  <si>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</si>
  <si>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</si>
  <si>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</si>
  <si>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</si>
  <si>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</si>
  <si>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</si>
  <si>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</si>
  <si>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</si>
  <si>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</si>
  <si>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</si>
  <si>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</si>
  <si>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</si>
  <si>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</si>
  <si>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</si>
  <si>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</si>
  <si>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</si>
  <si>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</si>
  <si>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</si>
  <si>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</si>
  <si>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</si>
  <si>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</si>
  <si>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</si>
  <si>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</si>
  <si>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</si>
  <si>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</si>
  <si>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</si>
  <si>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</si>
  <si>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</si>
  <si>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</si>
  <si>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</si>
  <si>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</si>
  <si>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</si>
  <si>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</si>
  <si>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</si>
  <si>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</si>
  <si>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</si>
  <si>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</si>
  <si>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</si>
  <si>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</si>
  <si>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</si>
  <si>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</si>
  <si>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</si>
  <si>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</si>
  <si>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</si>
  <si>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</si>
  <si>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</si>
  <si>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</si>
  <si>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</si>
  <si>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</si>
  <si>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</si>
  <si>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</si>
  <si>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</si>
  <si>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</si>
  <si>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</si>
  <si>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</si>
  <si>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</si>
  <si>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</si>
  <si>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</si>
  <si>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</si>
  <si>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</si>
  <si>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</si>
  <si>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</si>
  <si>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</si>
  <si>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</si>
  <si>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</si>
  <si>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</si>
  <si>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</si>
  <si>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</si>
  <si>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</si>
  <si>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</si>
  <si>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</si>
  <si>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</si>
  <si>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</si>
  <si>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</si>
  <si>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</si>
  <si>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</si>
  <si>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</si>
  <si>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</si>
  <si>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</si>
  <si>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</si>
  <si>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</si>
  <si>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</si>
  <si>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</si>
  <si>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</si>
  <si>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</si>
  <si>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</si>
  <si>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</si>
  <si>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</si>
  <si>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</si>
  <si>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</si>
  <si>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</si>
  <si>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</si>
  <si>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</si>
  <si>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</si>
  <si>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</si>
  <si>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</si>
  <si>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</si>
  <si>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</si>
  <si>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</si>
  <si>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</si>
  <si>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</si>
  <si>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</si>
  <si>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</si>
  <si>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</si>
  <si>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</si>
  <si>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</si>
  <si>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</si>
  <si>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</si>
  <si>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</si>
  <si>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</si>
  <si>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</si>
  <si>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</si>
  <si>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</si>
  <si>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</si>
  <si>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</si>
  <si>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</si>
  <si>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</si>
  <si>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</si>
  <si>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</si>
  <si>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</si>
  <si>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</si>
  <si>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</si>
  <si>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</si>
  <si>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</si>
  <si>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</si>
  <si>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</si>
  <si>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</si>
  <si>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</si>
  <si>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</si>
  <si>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</si>
  <si>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</si>
  <si>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</si>
  <si>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</si>
  <si>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</si>
  <si>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</si>
  <si>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</si>
  <si>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</si>
  <si>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</si>
  <si>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</si>
  <si>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</si>
  <si>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</si>
  <si>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</si>
  <si>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</si>
  <si>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</si>
  <si>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</si>
  <si>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</si>
  <si>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</si>
  <si>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</si>
  <si>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</si>
  <si>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</si>
  <si>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</si>
  <si>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</si>
  <si>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</si>
  <si>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</si>
  <si>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</si>
  <si>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</si>
  <si>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</si>
  <si>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</si>
  <si>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</si>
  <si>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</si>
  <si>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</si>
  <si>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</si>
  <si>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</si>
  <si>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</si>
  <si>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</si>
  <si>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</si>
  <si>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</si>
  <si>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</si>
  <si>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</si>
  <si>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</si>
  <si>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</si>
  <si>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</si>
  <si>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</si>
  <si>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</si>
  <si>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</si>
  <si>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</si>
  <si>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</si>
  <si>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</si>
  <si>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</si>
  <si>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</si>
  <si>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</si>
  <si>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</si>
  <si>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</si>
  <si>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</si>
  <si>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</si>
  <si>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</si>
  <si>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</si>
  <si>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</si>
  <si>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</si>
  <si>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</si>
  <si>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</si>
  <si>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</si>
  <si>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</si>
  <si>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</si>
  <si>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</si>
  <si>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</si>
  <si>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</si>
  <si>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</si>
  <si>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</si>
  <si>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</si>
  <si>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</si>
  <si>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</si>
  <si>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</si>
  <si>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</si>
  <si>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</si>
  <si>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</si>
  <si>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</si>
  <si>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</si>
  <si>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</si>
  <si>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</si>
  <si>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</si>
  <si>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</si>
  <si>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</si>
  <si>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</si>
  <si>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</si>
  <si>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</si>
  <si>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</si>
  <si>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</si>
  <si>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</si>
  <si>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</si>
  <si>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</si>
  <si>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</si>
  <si>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</si>
  <si>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</si>
  <si>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</si>
  <si>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</si>
  <si>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</si>
  <si>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</si>
  <si>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</si>
  <si>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</si>
  <si>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</si>
  <si>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</si>
  <si>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</si>
  <si>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</si>
  <si>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</si>
  <si>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</si>
  <si>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</si>
  <si>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</si>
  <si>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</si>
  <si>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</si>
  <si>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</si>
  <si>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</si>
  <si>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</si>
  <si>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</si>
  <si>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</si>
  <si>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</si>
  <si>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</si>
  <si>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</si>
  <si>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</si>
  <si>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</si>
  <si>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</si>
  <si>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</si>
  <si>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</si>
  <si>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</si>
  <si>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</si>
  <si>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</si>
  <si>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</si>
  <si>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</si>
  <si>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</si>
  <si>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</si>
  <si>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</si>
  <si>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</si>
  <si>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</si>
  <si>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</si>
  <si>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</si>
  <si>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</si>
  <si>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</si>
  <si>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</si>
  <si>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</si>
  <si>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</si>
  <si>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</si>
  <si>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</si>
  <si>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</si>
  <si>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</si>
  <si>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</si>
  <si>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</si>
  <si>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</si>
  <si>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</si>
  <si>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</si>
  <si>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</si>
  <si>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</si>
  <si>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</si>
  <si>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</si>
  <si>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</si>
  <si>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</si>
  <si>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</si>
  <si>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</si>
  <si>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</si>
  <si>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</si>
  <si>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</si>
  <si>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</si>
  <si>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</si>
  <si>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</si>
  <si>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</si>
  <si>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</si>
  <si>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</si>
  <si>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</si>
  <si>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</si>
  <si>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</si>
  <si>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</si>
  <si>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</si>
  <si>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</si>
  <si>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</si>
  <si>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</si>
  <si>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</si>
  <si>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</si>
  <si>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</si>
  <si>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</si>
  <si>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</si>
  <si>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</si>
  <si>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</si>
  <si>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</si>
  <si>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</si>
  <si>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</si>
  <si>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</si>
  <si>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</si>
  <si>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</si>
  <si>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</si>
  <si>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</si>
  <si>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</si>
  <si>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</si>
  <si>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</si>
  <si>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</si>
  <si>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</si>
  <si>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</si>
  <si>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</si>
  <si>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</si>
  <si>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</si>
  <si>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</si>
  <si>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</si>
  <si>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</si>
  <si>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</si>
  <si>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</si>
  <si>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</si>
  <si>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</si>
  <si>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</si>
  <si>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</si>
  <si>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</si>
  <si>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</si>
  <si>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</si>
  <si>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</si>
  <si>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</si>
  <si>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</si>
  <si>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</si>
  <si>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</si>
  <si>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</si>
  <si>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</si>
  <si>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</si>
  <si>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</si>
  <si>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</si>
  <si>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</si>
  <si>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</si>
  <si>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</si>
  <si>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</si>
  <si>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</si>
  <si>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</si>
  <si>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</si>
  <si>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</si>
  <si>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</si>
  <si>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</si>
  <si>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</si>
  <si>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</si>
  <si>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</si>
  <si>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</si>
  <si>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</si>
  <si>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</si>
  <si>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</si>
  <si>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</si>
  <si>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</si>
  <si>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</si>
  <si>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</si>
  <si>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</si>
  <si>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</si>
  <si>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</si>
  <si>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</si>
  <si>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</si>
  <si>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</si>
  <si>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</si>
  <si>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</si>
  <si>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</si>
  <si>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</si>
  <si>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</si>
  <si>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</si>
  <si>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</si>
  <si>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</si>
  <si>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</si>
  <si>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</si>
  <si>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</si>
  <si>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</si>
  <si>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</si>
  <si>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</si>
  <si>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</si>
  <si>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</si>
  <si>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</si>
  <si>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</si>
  <si>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</si>
  <si>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</si>
  <si>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</si>
  <si>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</si>
  <si>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</si>
  <si>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</si>
  <si>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</si>
  <si>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</si>
  <si>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</si>
  <si>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</si>
  <si>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</si>
  <si>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</si>
  <si>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</si>
  <si>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</si>
  <si>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</si>
  <si>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</si>
  <si>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</si>
  <si>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</si>
  <si>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</si>
  <si>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</si>
  <si>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</si>
  <si>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</si>
  <si>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</si>
  <si>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</si>
  <si>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</si>
  <si>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</si>
  <si>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</si>
  <si>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</si>
  <si>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</si>
  <si>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</si>
  <si>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</si>
  <si>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</si>
  <si>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</si>
  <si>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</si>
  <si>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</si>
  <si>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</si>
  <si>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</si>
  <si>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</si>
  <si>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</si>
  <si>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</si>
  <si>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</si>
  <si>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</si>
  <si>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</si>
  <si>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</si>
  <si>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</si>
  <si>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</si>
  <si>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</si>
  <si>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</si>
  <si>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</si>
  <si>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</si>
  <si>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</si>
  <si>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</si>
  <si>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</si>
  <si>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</si>
  <si>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</si>
  <si>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</si>
  <si>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</si>
  <si>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</si>
  <si>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</si>
  <si>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</si>
  <si>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</si>
  <si>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</si>
  <si>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</si>
  <si>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</si>
  <si>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</si>
  <si>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</si>
  <si>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</si>
  <si>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</si>
  <si>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</si>
  <si>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</si>
  <si>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</si>
  <si>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</si>
  <si>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</si>
  <si>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</si>
  <si>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</si>
  <si>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</si>
  <si>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</si>
  <si>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</si>
  <si>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</si>
  <si>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</si>
  <si>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</si>
  <si>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</si>
  <si>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</si>
  <si>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</si>
  <si>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</si>
  <si>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</si>
  <si>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</si>
  <si>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</si>
  <si>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</si>
  <si>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</si>
  <si>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</si>
  <si>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</si>
  <si>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</si>
  <si>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</si>
  <si>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</si>
  <si>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</si>
  <si>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</si>
  <si>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</si>
  <si>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</si>
  <si>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</si>
  <si>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</si>
  <si>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</si>
  <si>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</si>
  <si>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</si>
  <si>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</si>
  <si>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</si>
  <si>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</si>
  <si>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</si>
  <si>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</si>
  <si>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</si>
  <si>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</si>
  <si>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</si>
  <si>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</si>
  <si>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</si>
  <si>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</si>
  <si>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</si>
  <si>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</si>
  <si>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</si>
  <si>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</si>
  <si>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</si>
  <si>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</si>
  <si>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</si>
  <si>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</si>
  <si>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</si>
  <si>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</si>
  <si>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</si>
  <si>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</si>
  <si>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</si>
  <si>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</si>
  <si>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</si>
  <si>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</si>
  <si>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</si>
  <si>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</si>
  <si>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</si>
  <si>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</si>
  <si>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</si>
  <si>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</si>
  <si>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</si>
  <si>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</si>
  <si>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</si>
  <si>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</si>
  <si>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</si>
  <si>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</si>
  <si>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</si>
  <si>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</si>
  <si>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</si>
  <si>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</si>
  <si>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</si>
  <si>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</si>
  <si>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</si>
  <si>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</si>
  <si>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</si>
  <si>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</si>
  <si>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</si>
  <si>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</si>
  <si>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</si>
  <si>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</si>
  <si>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</si>
  <si>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</si>
  <si>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</si>
  <si>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</si>
  <si>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</si>
  <si>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</si>
  <si>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</si>
  <si>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</si>
  <si>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</si>
  <si>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</si>
  <si>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</si>
  <si>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</si>
  <si>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</si>
  <si>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</si>
  <si>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</si>
  <si>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</si>
  <si>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</si>
  <si>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</si>
  <si>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</si>
  <si>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</si>
  <si>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</si>
  <si>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</si>
  <si>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</si>
  <si>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</si>
  <si>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</si>
  <si>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</si>
  <si>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</si>
  <si>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</si>
  <si>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</si>
  <si>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</si>
  <si>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</si>
  <si>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</si>
  <si>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</si>
  <si>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</si>
  <si>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</si>
  <si>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</si>
  <si>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</si>
  <si>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</si>
  <si>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</si>
  <si>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</si>
  <si>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</si>
  <si>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</si>
  <si>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</si>
  <si>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</si>
  <si>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</si>
  <si>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</si>
  <si>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</si>
  <si>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</si>
  <si>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</si>
  <si>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</si>
  <si>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</si>
  <si>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</si>
  <si>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</si>
  <si>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</si>
  <si>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</si>
  <si>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</si>
  <si>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</si>
  <si>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</si>
  <si>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</si>
  <si>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</si>
  <si>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</si>
  <si>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</si>
  <si>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</si>
  <si>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</si>
  <si>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</si>
  <si>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</si>
  <si>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</si>
  <si>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</si>
  <si>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</si>
  <si>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</si>
  <si>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</si>
  <si>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</si>
  <si>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</si>
  <si>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</si>
  <si>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</si>
  <si>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</si>
  <si>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</si>
  <si>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</si>
  <si>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</si>
  <si>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</si>
  <si>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</si>
  <si>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</si>
  <si>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</si>
  <si>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</si>
  <si>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</si>
  <si>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</si>
  <si>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</si>
  <si>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</si>
  <si>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</si>
  <si>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</si>
  <si>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</si>
  <si>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</si>
  <si>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</si>
  <si>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</si>
  <si>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</si>
  <si>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</si>
  <si>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</si>
  <si>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</si>
  <si>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</si>
  <si>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</si>
  <si>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</si>
  <si>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</si>
  <si>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</si>
  <si>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</si>
  <si>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</si>
  <si>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</si>
  <si>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</si>
  <si>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</si>
  <si>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</si>
  <si>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</si>
  <si>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</si>
  <si>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</si>
  <si>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</si>
  <si>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</si>
  <si>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</si>
  <si>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</si>
  <si>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</si>
  <si>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</si>
  <si>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</si>
  <si>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</si>
  <si>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</si>
  <si>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</si>
  <si>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</si>
  <si>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</si>
  <si>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</si>
  <si>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</si>
  <si>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</si>
  <si>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</si>
  <si>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</si>
  <si>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</si>
  <si>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</si>
  <si>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</si>
  <si>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</si>
  <si>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</si>
  <si>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</si>
  <si>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</si>
  <si>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</si>
  <si>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</si>
  <si>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</si>
  <si>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</si>
  <si>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</si>
  <si>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</si>
  <si>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</si>
  <si>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</si>
  <si>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</si>
  <si>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</si>
  <si>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</si>
  <si>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</si>
  <si>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</si>
  <si>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</si>
  <si>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</si>
  <si>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</si>
  <si>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</si>
  <si>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</si>
  <si>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</si>
  <si>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</si>
  <si>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</si>
  <si>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</si>
  <si>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</si>
  <si>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</si>
  <si>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</si>
  <si>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</si>
  <si>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</si>
  <si>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</si>
  <si>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</si>
  <si>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</si>
  <si>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</si>
  <si>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</si>
  <si>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</si>
  <si>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</si>
  <si>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</si>
  <si>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</si>
  <si>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</si>
  <si>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</si>
  <si>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</si>
  <si>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</si>
  <si>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</si>
  <si>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</si>
  <si>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</si>
  <si>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</si>
  <si>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</si>
  <si>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</si>
  <si>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</si>
  <si>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</si>
  <si>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</si>
  <si>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</si>
  <si>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</si>
  <si>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</si>
  <si>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</si>
  <si>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</si>
  <si>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</si>
  <si>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</si>
  <si>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</si>
  <si>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</si>
  <si>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</si>
  <si>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</si>
  <si>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</si>
  <si>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</si>
  <si>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</si>
  <si>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</si>
  <si>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</si>
  <si>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</si>
  <si>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</si>
  <si>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</si>
  <si>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</si>
  <si>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</si>
  <si>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</si>
  <si>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</si>
  <si>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</si>
  <si>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</si>
  <si>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</si>
  <si>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</si>
  <si>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</si>
  <si>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</si>
  <si>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</si>
  <si>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</si>
  <si>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</si>
  <si>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</si>
  <si>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</si>
  <si>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</si>
  <si>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</si>
  <si>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</si>
  <si>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</si>
  <si>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</si>
  <si>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</si>
  <si>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</si>
  <si>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</si>
  <si>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</si>
  <si>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</si>
  <si>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</si>
  <si>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</si>
  <si>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</si>
  <si>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</si>
  <si>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</si>
  <si>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</si>
  <si>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</si>
  <si>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</si>
  <si>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</si>
  <si>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</si>
  <si>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</si>
  <si>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</si>
  <si>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</si>
  <si>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</si>
  <si>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</si>
  <si>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</si>
  <si>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</si>
  <si>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</si>
  <si>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</si>
  <si>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</si>
  <si>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</si>
  <si>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</si>
  <si>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</si>
  <si>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</si>
  <si>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</si>
  <si>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</si>
  <si>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</si>
  <si>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</si>
  <si>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</si>
  <si>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</si>
  <si>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</si>
  <si>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</si>
  <si>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</si>
  <si>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</si>
  <si>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</si>
  <si>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</si>
  <si>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</si>
  <si>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</si>
  <si>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</si>
  <si>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</si>
  <si>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</si>
  <si>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</si>
  <si>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</si>
  <si>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</si>
  <si>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</si>
  <si>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</si>
  <si>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</si>
  <si>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</si>
  <si>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</si>
  <si>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</si>
  <si>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</si>
  <si>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</si>
  <si>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</si>
  <si>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</si>
  <si>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</si>
  <si>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</si>
  <si>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</si>
  <si>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</si>
  <si>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</si>
  <si>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</si>
  <si>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</si>
  <si>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</si>
  <si>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</si>
  <si>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</si>
  <si>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</si>
  <si>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</si>
  <si>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</si>
  <si>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</si>
  <si>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</si>
  <si>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</si>
  <si>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</si>
  <si>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</si>
  <si>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</si>
  <si>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</si>
  <si>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</si>
  <si>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</si>
  <si>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</si>
  <si>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</si>
  <si>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</si>
  <si>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</si>
  <si>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</si>
  <si>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</si>
  <si>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</si>
  <si>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</si>
  <si>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</si>
  <si>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</si>
  <si>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</si>
  <si>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</si>
  <si>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</si>
  <si>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</si>
  <si>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</si>
  <si>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</si>
  <si>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</si>
  <si>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</si>
  <si>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</si>
  <si>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</si>
  <si>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</si>
  <si>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</si>
  <si>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</si>
  <si>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</si>
  <si>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</si>
  <si>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</si>
  <si>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</si>
  <si>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</si>
  <si>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</si>
  <si>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</si>
  <si>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</si>
  <si>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</si>
  <si>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</si>
  <si>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</si>
  <si>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</si>
  <si>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</si>
  <si>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</si>
  <si>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</si>
  <si>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</si>
  <si>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</si>
  <si>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</si>
  <si>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</si>
  <si>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</si>
  <si>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</si>
  <si>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</si>
  <si>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</si>
  <si>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</si>
  <si>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</si>
  <si>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</si>
  <si>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</si>
  <si>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</si>
  <si>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</si>
  <si>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</si>
  <si>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</si>
  <si>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</si>
  <si>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</si>
  <si>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</si>
  <si>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</si>
  <si>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</si>
  <si>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</si>
  <si>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</si>
  <si>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</si>
  <si>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</si>
  <si>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</si>
  <si>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</si>
  <si>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</si>
  <si>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</si>
  <si>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</si>
  <si>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</si>
  <si>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</si>
  <si>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</si>
  <si>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</si>
  <si>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</si>
  <si>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</si>
  <si>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</si>
  <si>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</si>
  <si>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</si>
  <si>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</si>
  <si>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</si>
  <si>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</si>
  <si>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</si>
  <si>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</si>
  <si>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</si>
  <si>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</si>
  <si>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</si>
  <si>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</si>
  <si>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</si>
  <si>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</si>
  <si>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</si>
  <si>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</si>
  <si>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</si>
  <si>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</si>
  <si>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</si>
  <si>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</si>
  <si>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</si>
  <si>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</si>
  <si>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</si>
  <si>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</si>
  <si>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</si>
  <si>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</si>
  <si>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</si>
  <si>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</si>
  <si>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</si>
  <si>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</si>
  <si>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</si>
  <si>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</si>
  <si>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</si>
  <si>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</si>
  <si>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</si>
  <si>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</si>
  <si>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</si>
  <si>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</si>
  <si>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</si>
  <si>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</si>
  <si>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</si>
  <si>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</si>
  <si>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</si>
  <si>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</si>
  <si>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</si>
  <si>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</si>
  <si>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</si>
  <si>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</si>
  <si>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</si>
  <si>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</si>
  <si>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</si>
  <si>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</si>
  <si>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</si>
  <si>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</si>
  <si>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</si>
  <si>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</si>
  <si>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</si>
  <si>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</si>
  <si>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</si>
  <si>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</si>
  <si>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</si>
  <si>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</si>
  <si>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</si>
  <si>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</si>
  <si>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</si>
  <si>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</si>
  <si>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</si>
  <si>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</si>
  <si>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</si>
  <si>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</si>
  <si>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</si>
  <si>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</si>
  <si>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</si>
  <si>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</si>
  <si>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</si>
  <si>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</si>
  <si>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</si>
  <si>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</si>
  <si>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</si>
  <si>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</si>
  <si>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</si>
  <si>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</si>
  <si>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</si>
  <si>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</si>
  <si>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</si>
  <si>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</si>
  <si>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</si>
  <si>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</si>
  <si>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</si>
  <si>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</si>
  <si>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</si>
  <si>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</si>
  <si>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</si>
  <si>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</si>
  <si>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</si>
  <si>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</si>
  <si>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</si>
  <si>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</si>
  <si>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</si>
  <si>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</si>
  <si>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</si>
  <si>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</si>
  <si>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</si>
  <si>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</si>
  <si>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</si>
  <si>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</si>
  <si>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</si>
  <si>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</si>
  <si>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</si>
  <si>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</si>
  <si>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</si>
  <si>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</si>
  <si>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</si>
  <si>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</si>
  <si>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</si>
  <si>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</si>
  <si>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</si>
  <si>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</si>
  <si>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</si>
  <si>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</si>
  <si>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</si>
  <si>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</si>
  <si>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</si>
  <si>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</si>
  <si>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</si>
  <si>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</si>
  <si>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</si>
  <si>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</si>
  <si>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</si>
  <si>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</si>
  <si>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</si>
  <si>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</si>
  <si>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</si>
  <si>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</si>
  <si>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</si>
  <si>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</si>
  <si>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</si>
  <si>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</si>
  <si>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</si>
  <si>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</si>
  <si>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</si>
  <si>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</si>
  <si>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</si>
  <si>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</si>
  <si>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</si>
  <si>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</si>
  <si>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</si>
  <si>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</si>
  <si>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</si>
  <si>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</si>
  <si>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</si>
  <si>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</si>
  <si>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</si>
  <si>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</si>
  <si>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</si>
  <si>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</si>
  <si>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</si>
  <si>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</si>
  <si>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</si>
  <si>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</si>
  <si>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</si>
  <si>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</si>
  <si>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</si>
  <si>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</si>
  <si>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</si>
  <si>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</si>
  <si>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</si>
  <si>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</si>
  <si>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</si>
  <si>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</si>
  <si>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</si>
  <si>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</si>
  <si>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</si>
  <si>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</si>
  <si>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</si>
  <si>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</si>
  <si>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</si>
  <si>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</si>
  <si>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</si>
  <si>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</si>
  <si>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</si>
  <si>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</si>
  <si>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</si>
  <si>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</si>
  <si>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</si>
  <si>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</si>
  <si>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</si>
  <si>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</si>
  <si>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</si>
  <si>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</si>
  <si>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</si>
  <si>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</si>
  <si>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</si>
  <si>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</si>
  <si>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</si>
  <si>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</si>
  <si>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</si>
  <si>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</si>
  <si>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</si>
  <si>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</si>
  <si>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</si>
  <si>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</si>
  <si>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</si>
  <si>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</si>
  <si>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</si>
  <si>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</si>
  <si>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</si>
  <si>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</si>
  <si>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</si>
  <si>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</si>
  <si>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</si>
  <si>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</si>
  <si>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</si>
  <si>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</si>
  <si>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</si>
  <si>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</si>
  <si>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</si>
  <si>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</si>
  <si>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</si>
  <si>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</si>
  <si>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</si>
  <si>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</si>
  <si>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</si>
  <si>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</si>
  <si>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</si>
  <si>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</si>
  <si>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</si>
  <si>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</si>
  <si>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</si>
  <si>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</si>
  <si>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</si>
  <si>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</si>
  <si>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</si>
  <si>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</si>
  <si>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</si>
  <si>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</si>
  <si>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</si>
  <si>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</si>
  <si>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</si>
  <si>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</si>
  <si>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</si>
  <si>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</si>
  <si>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</si>
  <si>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</si>
  <si>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</si>
  <si>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</si>
  <si>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</si>
  <si>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</si>
  <si>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</si>
  <si>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</si>
  <si>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</si>
  <si>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</si>
  <si>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</si>
  <si>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</si>
  <si>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</si>
  <si>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</si>
  <si>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</si>
  <si>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</si>
  <si>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</si>
  <si>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</si>
  <si>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</si>
  <si>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</si>
  <si>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</si>
  <si>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</si>
  <si>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</si>
  <si>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</si>
  <si>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</si>
  <si>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</si>
  <si>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</si>
  <si>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</si>
  <si>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</si>
  <si>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</si>
  <si>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</si>
  <si>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</si>
  <si>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</si>
  <si>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</si>
  <si>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</si>
  <si>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</si>
  <si>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</si>
  <si>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</si>
  <si>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</si>
  <si>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</si>
  <si>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</si>
  <si>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</si>
  <si>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</si>
  <si>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</si>
  <si>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</si>
  <si>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</si>
  <si>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</si>
  <si>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</si>
  <si>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</si>
  <si>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</si>
  <si>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</si>
  <si>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</si>
  <si>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</si>
  <si>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</si>
  <si>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</si>
  <si>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</si>
  <si>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</si>
  <si>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</si>
  <si>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</si>
  <si>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</si>
  <si>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</si>
  <si>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</si>
  <si>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</si>
  <si>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</si>
  <si>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</si>
  <si>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</si>
  <si>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</si>
  <si>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</si>
  <si>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</si>
  <si>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</si>
  <si>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</si>
  <si>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</si>
  <si>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</si>
  <si>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</si>
  <si>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</si>
  <si>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</si>
  <si>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</si>
  <si>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</si>
  <si>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</si>
  <si>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</si>
  <si>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</si>
  <si>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</si>
  <si>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</si>
  <si>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</si>
  <si>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</si>
  <si>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</si>
  <si>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</si>
  <si>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</si>
  <si>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</si>
  <si>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</si>
  <si>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</si>
  <si>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</si>
  <si>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</si>
  <si>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</si>
  <si>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</si>
  <si>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</si>
  <si>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</si>
  <si>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</si>
  <si>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</si>
  <si>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</si>
  <si>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</si>
  <si>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</si>
  <si>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</si>
  <si>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</si>
  <si>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</si>
  <si>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</si>
  <si>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</si>
  <si>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</si>
  <si>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</si>
  <si>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</si>
  <si>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</si>
  <si>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</si>
  <si>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</si>
  <si>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</si>
  <si>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</si>
  <si>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</si>
  <si>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</si>
  <si>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</si>
  <si>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</si>
  <si>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</si>
  <si>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</si>
  <si>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</si>
  <si>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</si>
  <si>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</si>
  <si>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</si>
  <si>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</si>
  <si>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</si>
  <si>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</si>
  <si>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</si>
  <si>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</si>
  <si>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</si>
  <si>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</si>
  <si>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</si>
  <si>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</si>
  <si>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</si>
  <si>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</si>
  <si>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</si>
  <si>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</si>
  <si>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</si>
  <si>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</si>
  <si>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</si>
  <si>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</si>
  <si>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</si>
  <si>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</si>
  <si>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</si>
  <si>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</si>
  <si>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</si>
  <si>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</si>
  <si>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</si>
  <si>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</si>
  <si>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</si>
  <si>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</si>
  <si>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</si>
  <si>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</si>
  <si>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</si>
  <si>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</si>
  <si>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</si>
  <si>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</si>
  <si>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</si>
  <si>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</si>
  <si>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</si>
  <si>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</si>
  <si>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</si>
  <si>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</si>
  <si>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</si>
  <si>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</si>
  <si>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</si>
  <si>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</si>
  <si>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</si>
  <si>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</si>
  <si>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</si>
  <si>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</si>
  <si>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</si>
  <si>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</si>
  <si>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</si>
  <si>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</si>
  <si>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</si>
  <si>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</si>
  <si>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</si>
  <si>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</si>
  <si>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</si>
  <si>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</si>
  <si>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</si>
  <si>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</si>
  <si>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</si>
  <si>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</si>
  <si>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</si>
  <si>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</si>
  <si>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</si>
  <si>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</si>
  <si>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</si>
  <si>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</si>
  <si>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</si>
  <si>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</si>
  <si>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</si>
  <si>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</si>
  <si>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</si>
  <si>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</si>
  <si>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</si>
  <si>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</si>
  <si>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</si>
  <si>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</si>
  <si>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</si>
  <si>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</si>
  <si>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</si>
  <si>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</si>
  <si>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</si>
  <si>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</si>
  <si>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</si>
  <si>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</si>
  <si>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</si>
  <si>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</si>
  <si>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</si>
  <si>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</si>
  <si>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</si>
  <si>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</si>
  <si>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</si>
  <si>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</si>
  <si>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</si>
  <si>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</si>
  <si>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</si>
  <si>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</si>
  <si>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</si>
  <si>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</si>
  <si>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</si>
  <si>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</si>
  <si>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</si>
  <si>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</si>
  <si>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</si>
  <si>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</si>
  <si>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</si>
  <si>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</si>
  <si>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</si>
  <si>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</si>
  <si>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</si>
  <si>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</si>
  <si>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</si>
  <si>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</si>
  <si>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</si>
  <si>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</si>
  <si>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</si>
  <si>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</si>
  <si>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</si>
  <si>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</si>
  <si>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</si>
  <si>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</si>
  <si>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</si>
  <si>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</si>
  <si>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</si>
  <si>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</si>
  <si>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</si>
  <si>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</si>
  <si>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</si>
  <si>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</si>
  <si>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</si>
  <si>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</si>
  <si>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</si>
  <si>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</si>
  <si>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</si>
  <si>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</si>
  <si>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</si>
  <si>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</si>
  <si>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</si>
  <si>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</si>
  <si>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</si>
  <si>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</si>
  <si>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</si>
  <si>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</si>
  <si>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</si>
  <si>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</si>
  <si>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</si>
  <si>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</si>
  <si>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</si>
  <si>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</si>
  <si>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</si>
  <si>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</si>
  <si>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</si>
  <si>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</si>
  <si>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</si>
  <si>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</si>
  <si>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</si>
  <si>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</si>
  <si>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</si>
  <si>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</si>
  <si>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</si>
  <si>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</si>
  <si>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</si>
  <si>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</si>
  <si>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</si>
  <si>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</si>
  <si>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</si>
  <si>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</si>
  <si>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</si>
  <si>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</si>
  <si>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</si>
  <si>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</si>
  <si>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</si>
  <si>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</si>
  <si>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</si>
  <si>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</si>
  <si>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</si>
  <si>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</si>
  <si>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</si>
  <si>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</si>
  <si>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</si>
  <si>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</si>
  <si>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</si>
  <si>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</si>
  <si>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</si>
  <si>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</si>
  <si>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</si>
  <si>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</si>
  <si>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</si>
  <si>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</si>
  <si>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</si>
  <si>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</si>
  <si>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</si>
  <si>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</si>
  <si>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</si>
  <si>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</si>
  <si>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</si>
  <si>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</si>
  <si>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</si>
  <si>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</si>
  <si>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</si>
  <si>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</si>
  <si>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</si>
  <si>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</si>
  <si>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</si>
  <si>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</si>
  <si>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</si>
  <si>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</si>
  <si>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</si>
  <si>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</si>
  <si>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</si>
  <si>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</si>
  <si>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</si>
  <si>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</si>
  <si>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</si>
  <si>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</si>
  <si>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</si>
  <si>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</si>
  <si>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</si>
  <si>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</si>
  <si>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</si>
  <si>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</si>
  <si>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</si>
  <si>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</si>
  <si>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</si>
  <si>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</si>
  <si>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</si>
  <si>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</si>
  <si>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</si>
  <si>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</si>
  <si>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</si>
  <si>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</si>
  <si>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</si>
  <si>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</si>
  <si>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</si>
  <si>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</si>
  <si>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</si>
  <si>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</si>
  <si>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</si>
  <si>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</si>
  <si>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</si>
  <si>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</si>
  <si>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</si>
  <si>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</si>
  <si>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</si>
  <si>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</si>
  <si>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</si>
  <si>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</si>
  <si>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</si>
  <si>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</si>
  <si>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</si>
  <si>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</si>
  <si>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</si>
  <si>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</si>
  <si>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</si>
  <si>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</si>
  <si>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</si>
  <si>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</si>
  <si>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</si>
  <si>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</si>
  <si>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</si>
  <si>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</si>
  <si>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</si>
  <si>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</si>
  <si>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</si>
  <si>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</si>
  <si>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</si>
  <si>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</si>
  <si>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</si>
  <si>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</si>
  <si>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</si>
  <si>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</si>
  <si>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</si>
  <si>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</si>
  <si>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</si>
  <si>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</si>
  <si>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</si>
  <si>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</si>
  <si>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</si>
  <si>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</si>
  <si>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</si>
  <si>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</si>
  <si>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</si>
  <si>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</si>
  <si>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</si>
  <si>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</si>
  <si>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</si>
  <si>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</si>
  <si>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</si>
  <si>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</si>
  <si>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</si>
  <si>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</si>
  <si>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</si>
  <si>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</si>
  <si>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</si>
  <si>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</si>
  <si>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</si>
  <si>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</si>
  <si>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</si>
  <si>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</si>
  <si>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</si>
  <si>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</si>
  <si>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</si>
  <si>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</si>
  <si>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</si>
  <si>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</si>
  <si>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</si>
  <si>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</si>
  <si>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</si>
  <si>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</si>
  <si>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</si>
  <si>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</si>
  <si>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</si>
  <si>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</si>
  <si>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</si>
  <si>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</si>
  <si>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</si>
  <si>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</si>
  <si>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</si>
  <si>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</si>
  <si>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</si>
  <si>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</si>
  <si>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</si>
  <si>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</si>
  <si>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</si>
  <si>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</si>
  <si>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</si>
  <si>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</si>
  <si>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</si>
  <si>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</si>
  <si>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</si>
  <si>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</si>
  <si>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</si>
  <si>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</si>
  <si>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</si>
  <si>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</si>
  <si>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</si>
  <si>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</si>
  <si>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</si>
  <si>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</si>
  <si>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</si>
  <si>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</si>
  <si>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</si>
  <si>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</si>
  <si>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</si>
  <si>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</si>
  <si>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</si>
  <si>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</si>
  <si>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</si>
  <si>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</si>
  <si>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</si>
  <si>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</si>
  <si>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</si>
  <si>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</si>
  <si>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</si>
  <si>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</si>
  <si>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</si>
  <si>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</si>
  <si>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</si>
  <si>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</si>
  <si>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</si>
  <si>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</si>
  <si>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</si>
  <si>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</si>
  <si>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</si>
  <si>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</si>
  <si>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</si>
  <si>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</si>
  <si>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</si>
  <si>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</si>
  <si>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</si>
  <si>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</si>
  <si>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</si>
  <si>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</si>
  <si>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</si>
  <si>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</si>
  <si>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</si>
  <si>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</si>
  <si>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</si>
  <si>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</si>
  <si>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</si>
  <si>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</si>
  <si>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</si>
  <si>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</si>
  <si>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</si>
  <si>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</si>
  <si>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</si>
  <si>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</si>
  <si>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</si>
  <si>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</si>
  <si>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</si>
  <si>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</si>
  <si>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</si>
  <si>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</si>
  <si>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</si>
  <si>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</si>
  <si>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</si>
  <si>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</si>
  <si>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</si>
  <si>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</si>
  <si>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</si>
  <si>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</si>
  <si>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</si>
  <si>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</si>
  <si>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</si>
  <si>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</si>
  <si>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</si>
  <si>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</si>
  <si>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</si>
  <si>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</si>
  <si>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</si>
  <si>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</si>
  <si>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</si>
  <si>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</si>
  <si>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</si>
  <si>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</si>
  <si>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</si>
  <si>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</si>
  <si>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</si>
  <si>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</si>
  <si>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</si>
  <si>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</si>
  <si>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</si>
  <si>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</si>
  <si>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</si>
  <si>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</si>
  <si>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</si>
  <si>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</si>
  <si>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</si>
  <si>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</si>
  <si>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</si>
  <si>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</si>
  <si>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</si>
  <si>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</si>
  <si>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</si>
  <si>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</si>
  <si>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</si>
  <si>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</si>
  <si>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</si>
  <si>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</si>
  <si>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</si>
  <si>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</si>
  <si>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</si>
  <si>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</si>
  <si>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</si>
  <si>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</si>
  <si>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</si>
  <si>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</si>
  <si>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</si>
  <si>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</si>
  <si>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</si>
  <si>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</si>
  <si>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</si>
  <si>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</si>
  <si>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</si>
  <si>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</si>
  <si>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</si>
  <si>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</si>
  <si>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</si>
  <si>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</si>
  <si>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</si>
  <si>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</si>
  <si>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</si>
  <si>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</si>
  <si>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</si>
  <si>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</si>
  <si>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</si>
  <si>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</si>
  <si>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</si>
  <si>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</si>
  <si>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</si>
  <si>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</si>
  <si>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</si>
  <si>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</si>
  <si>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</si>
  <si>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</si>
  <si>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</si>
  <si>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</si>
  <si>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</si>
  <si>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</si>
  <si>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</si>
  <si>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</si>
  <si>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</si>
  <si>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</si>
  <si>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</si>
  <si>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</si>
  <si>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</si>
  <si>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</si>
  <si>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</si>
  <si>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</si>
  <si>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</si>
  <si>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</si>
  <si>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</si>
  <si>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</si>
  <si>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</si>
  <si>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</si>
  <si>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</si>
  <si>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</si>
  <si>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</si>
  <si>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</si>
  <si>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</si>
  <si>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</si>
  <si>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</si>
  <si>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</si>
  <si>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</si>
  <si>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</si>
  <si>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</si>
  <si>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</si>
  <si>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</si>
  <si>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</si>
  <si>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</si>
  <si>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</si>
  <si>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</si>
  <si>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</si>
  <si>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</si>
  <si>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</si>
  <si>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</si>
  <si>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</si>
  <si>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</si>
  <si>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</si>
  <si>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</si>
  <si>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</si>
  <si>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</si>
  <si>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</si>
  <si>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</si>
  <si>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</si>
  <si>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</si>
  <si>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</si>
  <si>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</si>
  <si>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</si>
  <si>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</si>
  <si>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</si>
  <si>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</si>
  <si>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</si>
  <si>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</si>
  <si>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</si>
  <si>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</si>
  <si>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</si>
  <si>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</si>
  <si>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</si>
  <si>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</si>
  <si>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</si>
  <si>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</si>
  <si>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</si>
  <si>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</si>
  <si>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</si>
  <si>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</si>
  <si>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</si>
  <si>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</si>
  <si>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</si>
  <si>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</si>
  <si>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</si>
  <si>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</si>
  <si>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</si>
  <si>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</si>
  <si>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</si>
  <si>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</si>
  <si>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</si>
  <si>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</si>
  <si>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</si>
  <si>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</si>
  <si>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</si>
  <si>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</si>
  <si>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</si>
  <si>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</si>
  <si>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</si>
  <si>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</si>
  <si>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</si>
  <si>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</si>
  <si>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</si>
  <si>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</si>
  <si>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</si>
  <si>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</si>
  <si>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</si>
  <si>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</si>
  <si>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</si>
  <si>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</si>
  <si>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</si>
  <si>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</si>
  <si>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</si>
  <si>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</si>
  <si>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</si>
  <si>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</si>
  <si>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</si>
  <si>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</si>
  <si>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</si>
  <si>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</si>
  <si>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</si>
  <si>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</si>
  <si>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</si>
  <si>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</si>
  <si>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</si>
  <si>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</si>
  <si>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</si>
  <si>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</si>
  <si>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</si>
  <si>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</si>
  <si>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</si>
  <si>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</si>
  <si>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</si>
  <si>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</si>
  <si>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</si>
  <si>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</si>
  <si>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</si>
  <si>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</si>
  <si>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</si>
  <si>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</si>
  <si>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</si>
  <si>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</si>
  <si>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</si>
  <si>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</si>
  <si>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</si>
  <si>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</si>
  <si>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</si>
  <si>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</si>
  <si>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</si>
  <si>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</si>
  <si>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</si>
  <si>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</si>
  <si>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</si>
  <si>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</si>
  <si>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</si>
  <si>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</si>
  <si>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</si>
  <si>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</si>
  <si>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</si>
  <si>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</si>
  <si>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</si>
  <si>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</si>
  <si>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</si>
  <si>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</si>
  <si>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</si>
  <si>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</si>
  <si>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</si>
  <si>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</si>
  <si>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</si>
  <si>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</si>
  <si>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</si>
  <si>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</si>
  <si>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</si>
  <si>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</si>
  <si>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</si>
  <si>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</si>
  <si>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</si>
  <si>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</si>
  <si>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</si>
  <si>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</si>
  <si>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</si>
  <si>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</si>
  <si>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</si>
  <si>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</si>
  <si>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</si>
  <si>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</si>
  <si>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</si>
  <si>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</si>
  <si>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</si>
  <si>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</si>
  <si>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</si>
  <si>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</si>
  <si>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</si>
  <si>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</si>
  <si>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</si>
  <si>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</si>
  <si>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</si>
  <si>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</si>
  <si>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</si>
  <si>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</si>
  <si>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</si>
  <si>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</si>
  <si>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</si>
  <si>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</si>
  <si>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</si>
  <si>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</si>
  <si>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</si>
  <si>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</si>
  <si>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</si>
  <si>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</si>
  <si>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</si>
  <si>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</si>
  <si>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</si>
  <si>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</si>
  <si>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</si>
  <si>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</si>
  <si>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</si>
  <si>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</si>
  <si>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</si>
  <si>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</si>
  <si>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</si>
  <si>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</si>
  <si>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</si>
  <si>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</si>
  <si>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</si>
  <si>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</si>
  <si>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</si>
  <si>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</si>
  <si>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</si>
  <si>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</si>
  <si>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</si>
  <si>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</si>
  <si>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</si>
  <si>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</si>
  <si>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</si>
  <si>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</si>
  <si>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</si>
  <si>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</si>
  <si>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</si>
  <si>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</si>
  <si>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</si>
  <si>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</si>
  <si>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</si>
  <si>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</si>
  <si>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</si>
  <si>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</si>
  <si>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</si>
  <si>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</si>
  <si>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</si>
  <si>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</si>
  <si>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</si>
  <si>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</si>
  <si>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</si>
  <si>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</si>
  <si>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</si>
  <si>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</si>
  <si>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</si>
  <si>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</si>
  <si>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</si>
  <si>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</si>
  <si>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</si>
  <si>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</si>
  <si>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</si>
  <si>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</si>
  <si>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</si>
  <si>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</si>
  <si>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</si>
  <si>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</si>
  <si>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</si>
  <si>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</si>
  <si>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</si>
  <si>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</si>
  <si>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</si>
  <si>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</si>
  <si>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</si>
  <si>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</si>
  <si>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</si>
  <si>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</si>
  <si>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</si>
  <si>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</si>
  <si>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</si>
  <si>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</si>
  <si>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</si>
  <si>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</si>
  <si>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</si>
  <si>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</si>
  <si>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</si>
  <si>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</si>
  <si>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</si>
  <si>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</si>
  <si>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</si>
  <si>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</si>
  <si>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</si>
  <si>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</si>
  <si>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</si>
  <si>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</si>
  <si>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</si>
  <si>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</si>
  <si>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</si>
  <si>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</si>
  <si>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</si>
  <si>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</si>
  <si>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</si>
  <si>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</si>
  <si>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</si>
  <si>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</si>
  <si>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</si>
  <si>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</si>
  <si>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</si>
  <si>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</si>
  <si>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</si>
  <si>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</si>
  <si>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</si>
  <si>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</si>
  <si>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</si>
  <si>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</si>
  <si>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</si>
  <si>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</si>
  <si>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</si>
  <si>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</si>
  <si>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</si>
  <si>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</si>
  <si>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</si>
  <si>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</si>
  <si>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</si>
  <si>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</si>
  <si>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</si>
  <si>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</si>
  <si>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</si>
  <si>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</si>
  <si>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</si>
  <si>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</si>
  <si>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</si>
  <si>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</si>
  <si>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</si>
  <si>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</si>
  <si>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</si>
  <si>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</si>
  <si>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</si>
  <si>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</si>
  <si>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</si>
  <si>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</si>
  <si>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</si>
  <si>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</si>
  <si>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</si>
  <si>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</si>
  <si>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</si>
  <si>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</si>
  <si>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</si>
  <si>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</si>
  <si>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</si>
  <si>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</si>
  <si>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</si>
  <si>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</si>
  <si>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</si>
  <si>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</si>
  <si>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</si>
  <si>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</si>
  <si>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</si>
  <si>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</si>
  <si>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</si>
  <si>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</si>
  <si>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</si>
  <si>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</si>
  <si>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</si>
  <si>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</si>
  <si>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</si>
  <si>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</si>
  <si>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</si>
  <si>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</si>
  <si>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</si>
  <si>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</si>
  <si>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</si>
  <si>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</si>
  <si>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</si>
  <si>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</si>
  <si>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</si>
  <si>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</si>
  <si>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</si>
  <si>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</si>
  <si>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</si>
  <si>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</si>
  <si>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</si>
  <si>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</si>
  <si>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</si>
  <si>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</si>
  <si>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</si>
  <si>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</si>
  <si>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</si>
  <si>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</si>
  <si>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</si>
  <si>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</si>
  <si>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</si>
  <si>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</si>
  <si>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</si>
  <si>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</si>
  <si>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</si>
  <si>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</si>
  <si>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</si>
  <si>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</si>
  <si>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</si>
  <si>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</si>
  <si>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</si>
  <si>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</si>
  <si>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</si>
  <si>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</si>
  <si>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</si>
  <si>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</si>
  <si>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</si>
  <si>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</si>
  <si>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</si>
  <si>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</si>
  <si>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</si>
  <si>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</si>
  <si>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</si>
  <si>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</si>
  <si>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</si>
  <si>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</si>
  <si>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</si>
  <si>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</si>
  <si>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</si>
  <si>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</si>
  <si>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</si>
  <si>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</si>
  <si>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</si>
  <si>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</si>
  <si>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</si>
  <si>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</si>
  <si>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</si>
  <si>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</si>
  <si>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</si>
  <si>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</si>
  <si>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</si>
  <si>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</si>
  <si>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</si>
  <si>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</si>
  <si>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</si>
  <si>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</si>
  <si>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</si>
  <si>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</si>
  <si>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</si>
  <si>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</si>
  <si>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</si>
  <si>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</si>
  <si>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</si>
  <si>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</si>
  <si>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</si>
  <si>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</si>
  <si>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</si>
  <si>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</si>
  <si>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</si>
  <si>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</si>
  <si>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</si>
  <si>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</si>
  <si>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</si>
  <si>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</si>
  <si>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</si>
  <si>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</si>
  <si>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</si>
  <si>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</si>
  <si>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</si>
  <si>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</si>
  <si>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</si>
  <si>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</si>
  <si>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</si>
  <si>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</si>
  <si>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</si>
  <si>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</si>
  <si>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</si>
  <si>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</si>
  <si>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</si>
  <si>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</si>
  <si>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</si>
  <si>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</si>
  <si>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</si>
  <si>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</si>
  <si>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</si>
  <si>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</si>
  <si>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</si>
  <si>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</si>
  <si>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</si>
  <si>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</si>
  <si>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</si>
  <si>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</si>
  <si>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</si>
  <si>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</si>
  <si>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</si>
  <si>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</si>
  <si>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</si>
  <si>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</si>
  <si>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</si>
  <si>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</si>
  <si>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</si>
  <si>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</si>
  <si>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</si>
  <si>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</si>
  <si>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</si>
  <si>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</si>
  <si>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</si>
  <si>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</si>
  <si>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</si>
  <si>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</si>
  <si>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</si>
  <si>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</si>
  <si>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</si>
  <si>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</si>
  <si>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</si>
  <si>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</si>
  <si>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</si>
  <si>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</si>
  <si>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</si>
  <si>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</si>
  <si>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</si>
  <si>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</si>
  <si>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</si>
  <si>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</si>
  <si>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</si>
  <si>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</si>
  <si>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</si>
  <si>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</si>
  <si>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</si>
  <si>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</si>
  <si>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</si>
  <si>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</si>
  <si>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</si>
  <si>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</si>
  <si>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</si>
  <si>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</si>
  <si>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</si>
  <si>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</si>
  <si>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</si>
  <si>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</si>
  <si>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</si>
  <si>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</si>
  <si>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</si>
  <si>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</si>
  <si>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</si>
  <si>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</si>
  <si>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</si>
  <si>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</si>
  <si>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</si>
  <si>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</si>
  <si>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</si>
  <si>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</si>
  <si>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</si>
  <si>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</si>
  <si>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</si>
  <si>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</si>
  <si>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</si>
  <si>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</si>
  <si>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</si>
  <si>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</si>
  <si>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</si>
  <si>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</si>
  <si>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</si>
  <si>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</si>
  <si>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</si>
  <si>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</si>
  <si>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</si>
  <si>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</si>
  <si>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</si>
  <si>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</si>
  <si>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</si>
  <si>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</si>
  <si>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</si>
  <si>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</si>
  <si>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</si>
  <si>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</si>
  <si>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</si>
  <si>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</si>
  <si>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</si>
  <si>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</si>
  <si>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</si>
  <si>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</si>
  <si>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</si>
  <si>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</si>
  <si>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</si>
  <si>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</si>
  <si>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</si>
  <si>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</si>
  <si>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</si>
  <si>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</si>
  <si>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</si>
  <si>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</si>
  <si>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</si>
  <si>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</si>
  <si>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</si>
  <si>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</si>
  <si>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</si>
  <si>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</si>
  <si>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</si>
  <si>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</si>
  <si>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</si>
  <si>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</si>
  <si>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</si>
  <si>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</si>
  <si>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</si>
  <si>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</si>
  <si>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</si>
  <si>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</si>
  <si>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</si>
  <si>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</si>
  <si>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</si>
  <si>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</si>
  <si>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</si>
  <si>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</si>
  <si>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</si>
  <si>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</si>
  <si>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</si>
  <si>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</si>
  <si>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</si>
  <si>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</si>
  <si>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</si>
  <si>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</si>
  <si>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</si>
  <si>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</si>
  <si>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</si>
  <si>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</si>
  <si>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</si>
  <si>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</si>
  <si>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</si>
  <si>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</si>
  <si>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</si>
  <si>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</si>
  <si>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</si>
  <si>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</si>
  <si>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</si>
  <si>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</si>
  <si>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</si>
  <si>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</si>
  <si>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</si>
  <si>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</si>
  <si>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</si>
  <si>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</si>
  <si>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</si>
  <si>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</si>
  <si>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</si>
  <si>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</si>
  <si>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</si>
  <si>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</si>
  <si>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</si>
  <si>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</si>
  <si>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</si>
  <si>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</si>
  <si>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</si>
  <si>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</si>
  <si>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</si>
  <si>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</si>
  <si>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</si>
  <si>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</si>
  <si>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</si>
  <si>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</si>
  <si>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</si>
  <si>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</si>
  <si>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</si>
  <si>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</si>
  <si>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</si>
  <si>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</si>
  <si>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</si>
  <si>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</si>
  <si>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</si>
  <si>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</si>
  <si>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</si>
  <si>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</si>
  <si>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</si>
  <si>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</si>
  <si>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</si>
  <si>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</si>
  <si>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</si>
  <si>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</si>
  <si>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</si>
  <si>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</si>
  <si>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</si>
  <si>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</si>
  <si>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</si>
  <si>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</si>
  <si>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</si>
  <si>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</si>
  <si>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</si>
  <si>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</si>
  <si>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</si>
  <si>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</si>
  <si>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</si>
  <si>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</si>
  <si>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</si>
  <si>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</si>
  <si>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</si>
  <si>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</si>
  <si>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</si>
  <si>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</si>
  <si>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</si>
  <si>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</si>
  <si>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</si>
  <si>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</si>
  <si>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</si>
  <si>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</si>
  <si>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</si>
  <si>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</si>
  <si>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</si>
  <si>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</si>
  <si>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</si>
  <si>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</si>
  <si>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</si>
  <si>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</si>
  <si>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</si>
  <si>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</si>
  <si>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</si>
  <si>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</si>
  <si>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</si>
  <si>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</si>
  <si>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</si>
  <si>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</si>
  <si>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</si>
  <si>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</si>
  <si>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</si>
  <si>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</si>
  <si>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</si>
  <si>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</si>
  <si>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</si>
  <si>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</si>
  <si>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</si>
  <si>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</si>
  <si>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</si>
  <si>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</si>
  <si>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</si>
  <si>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</si>
  <si>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</si>
  <si>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</si>
  <si>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</si>
  <si>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</si>
  <si>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</si>
  <si>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</si>
  <si>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</si>
  <si>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</si>
  <si>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</si>
  <si>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</si>
  <si>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</si>
  <si>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</si>
  <si>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</si>
  <si>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</si>
  <si>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</si>
  <si>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</si>
  <si>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</si>
  <si>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</si>
  <si>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</si>
  <si>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</si>
  <si>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</si>
  <si>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</si>
  <si>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</si>
  <si>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</si>
  <si>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</si>
  <si>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</si>
  <si>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</si>
  <si>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</si>
  <si>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</si>
  <si>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</si>
  <si>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</si>
  <si>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</si>
  <si>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</si>
  <si>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</si>
  <si>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</si>
  <si>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</si>
  <si>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</si>
  <si>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</si>
  <si>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</si>
  <si>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</si>
  <si>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</si>
  <si>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</si>
  <si>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</si>
  <si>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</si>
  <si>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</si>
  <si>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</si>
  <si>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</si>
  <si>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</si>
  <si>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</si>
  <si>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</si>
  <si>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</si>
  <si>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</si>
  <si>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</si>
  <si>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</si>
  <si>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</si>
  <si>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</si>
  <si>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</si>
  <si>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</si>
  <si>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</si>
  <si>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</si>
  <si>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</si>
  <si>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</si>
  <si>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</si>
  <si>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</si>
  <si>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</si>
  <si>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</si>
  <si>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</si>
  <si>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</si>
  <si>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</si>
  <si>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</si>
  <si>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</si>
  <si>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</si>
  <si>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</si>
  <si>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</si>
  <si>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</si>
  <si>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</si>
  <si>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</si>
  <si>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</si>
  <si>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</si>
  <si>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</si>
  <si>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</si>
  <si>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</si>
  <si>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</si>
  <si>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</si>
  <si>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</si>
  <si>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</si>
  <si>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</si>
  <si>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</si>
  <si>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</si>
  <si>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</si>
  <si>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</si>
  <si>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</si>
  <si>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</si>
  <si>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</si>
  <si>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</si>
  <si>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</si>
  <si>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</si>
  <si>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</si>
  <si>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</si>
  <si>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</si>
  <si>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</si>
  <si>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</si>
  <si>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</si>
  <si>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</si>
  <si>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</si>
  <si>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</si>
  <si>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</si>
  <si>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</si>
  <si>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</si>
  <si>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</si>
  <si>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</si>
  <si>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</si>
  <si>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</si>
  <si>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</si>
  <si>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</si>
  <si>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</si>
  <si>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</si>
  <si>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</si>
  <si>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</si>
  <si>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</si>
  <si>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</si>
  <si>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</si>
  <si>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</si>
  <si>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</si>
  <si>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</si>
  <si>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</si>
  <si>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</si>
  <si>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</si>
  <si>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</si>
  <si>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</si>
  <si>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</si>
  <si>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</si>
  <si>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</si>
  <si>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</si>
  <si>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</si>
  <si>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</si>
  <si>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</si>
  <si>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</si>
  <si>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</si>
  <si>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</si>
  <si>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</si>
  <si>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</si>
  <si>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</si>
  <si>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</si>
  <si>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</si>
  <si>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</si>
  <si>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</si>
  <si>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</si>
  <si>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</si>
  <si>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</si>
  <si>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</si>
  <si>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</si>
  <si>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</si>
  <si>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</si>
  <si>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</si>
  <si>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</si>
  <si>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</si>
  <si>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</si>
  <si>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</si>
  <si>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</si>
  <si>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</si>
  <si>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</si>
  <si>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</si>
  <si>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</si>
  <si>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</si>
  <si>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</si>
  <si>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</si>
  <si>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</si>
  <si>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</si>
  <si>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</si>
  <si>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</si>
  <si>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</si>
  <si>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</si>
  <si>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</si>
  <si>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</si>
  <si>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</si>
  <si>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</si>
  <si>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</si>
  <si>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</si>
  <si>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</si>
  <si>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</si>
  <si>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</si>
  <si>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</si>
  <si>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</si>
  <si>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</si>
  <si>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</si>
  <si>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</si>
  <si>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</si>
  <si>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</si>
  <si>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</si>
  <si>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</si>
  <si>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</si>
  <si>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</si>
  <si>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</si>
  <si>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</si>
  <si>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</si>
  <si>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</si>
  <si>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</si>
  <si>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</si>
  <si>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</si>
  <si>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</si>
  <si>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</si>
  <si>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</si>
  <si>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</si>
  <si>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</si>
  <si>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</si>
  <si>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</si>
  <si>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</si>
  <si>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</si>
  <si>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</si>
  <si>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</si>
  <si>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</si>
  <si>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</si>
  <si>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</si>
  <si>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</si>
  <si>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</si>
  <si>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</si>
  <si>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</si>
  <si>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</si>
  <si>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</si>
  <si>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</si>
  <si>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</si>
  <si>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</si>
  <si>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</si>
  <si>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</si>
  <si>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</si>
  <si>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</si>
  <si>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</si>
  <si>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</si>
  <si>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</si>
  <si>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</si>
  <si>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</si>
  <si>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</si>
  <si>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</si>
  <si>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</si>
  <si>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</si>
  <si>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</si>
  <si>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</si>
  <si>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</si>
  <si>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</si>
  <si>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</si>
  <si>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</si>
  <si>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</si>
  <si>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</si>
  <si>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</si>
  <si>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</si>
  <si>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</si>
  <si>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</si>
  <si>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</si>
  <si>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</si>
  <si>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</si>
  <si>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</si>
  <si>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</si>
  <si>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</si>
  <si>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</si>
  <si>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</si>
  <si>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</si>
  <si>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</si>
  <si>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</si>
  <si>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</si>
  <si>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</si>
  <si>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</si>
  <si>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</si>
  <si>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</si>
  <si>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</si>
  <si>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</si>
  <si>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</si>
  <si>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</si>
  <si>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</si>
  <si>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</si>
  <si>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</si>
  <si>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</si>
  <si>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</si>
  <si>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</si>
  <si>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</si>
  <si>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</si>
  <si>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</si>
  <si>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</si>
  <si>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</si>
  <si>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</si>
  <si>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</si>
  <si>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</si>
  <si>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</si>
  <si>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</si>
  <si>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</si>
  <si>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</si>
  <si>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</si>
  <si>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</si>
  <si>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</si>
  <si>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</si>
  <si>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</si>
  <si>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</si>
  <si>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</si>
  <si>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</si>
  <si>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</si>
  <si>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</si>
  <si>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</si>
  <si>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</si>
  <si>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</si>
  <si>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</si>
  <si>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</si>
  <si>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</si>
  <si>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</si>
  <si>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</si>
  <si>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</si>
  <si>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</si>
  <si>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</si>
  <si>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</si>
  <si>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</si>
  <si>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</si>
  <si>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</si>
  <si>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</si>
  <si>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</si>
  <si>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</si>
  <si>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</si>
  <si>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</si>
  <si>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</si>
  <si>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</si>
  <si>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</si>
  <si>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</si>
  <si>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</si>
  <si>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</si>
  <si>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</si>
  <si>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</si>
  <si>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</si>
  <si>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</si>
  <si>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</si>
  <si>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</si>
  <si>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</si>
  <si>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</si>
  <si>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</si>
  <si>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</si>
  <si>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</si>
  <si>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</si>
  <si>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</si>
  <si>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</si>
  <si>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</si>
  <si>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</si>
  <si>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</si>
  <si>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</si>
  <si>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</si>
  <si>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</si>
  <si>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</si>
  <si>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</si>
  <si>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</si>
  <si>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</si>
  <si>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</si>
  <si>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</si>
  <si>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</si>
  <si>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</si>
  <si>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</si>
  <si>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</si>
  <si>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</si>
  <si>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</si>
  <si>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</si>
  <si>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</si>
  <si>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</si>
  <si>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</si>
  <si>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</si>
  <si>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</si>
  <si>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</si>
  <si>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</si>
  <si>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</si>
  <si>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</si>
  <si>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</si>
  <si>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</si>
  <si>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</si>
  <si>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</si>
  <si>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</si>
  <si>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</si>
  <si>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</si>
  <si>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</si>
  <si>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</si>
  <si>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</si>
  <si>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</si>
  <si>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</si>
  <si>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</si>
  <si>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</si>
  <si>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</si>
  <si>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</si>
  <si>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</si>
  <si>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</si>
  <si>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</si>
  <si>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</si>
  <si>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</si>
  <si>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</si>
  <si>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</si>
  <si>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</si>
  <si>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</si>
  <si>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</si>
  <si>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</si>
  <si>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</si>
  <si>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</si>
  <si>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</si>
  <si>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</si>
  <si>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</si>
  <si>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</si>
  <si>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</si>
  <si>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</si>
  <si>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</si>
  <si>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</si>
  <si>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</si>
  <si>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</si>
  <si>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</si>
  <si>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</si>
  <si>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</si>
  <si>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</si>
  <si>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</si>
  <si>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</si>
  <si>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</si>
  <si>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</si>
  <si>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</si>
  <si>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</si>
  <si>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</si>
  <si>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</si>
  <si>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</si>
  <si>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</si>
  <si>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</si>
  <si>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</si>
  <si>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</si>
  <si>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</si>
  <si>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</si>
  <si>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</si>
  <si>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</si>
  <si>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</si>
  <si>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</si>
  <si>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</si>
  <si>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</si>
  <si>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</si>
  <si>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</si>
  <si>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</si>
  <si>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</si>
  <si>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</si>
  <si>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</si>
  <si>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</si>
  <si>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</si>
  <si>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</si>
  <si>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</si>
  <si>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</si>
  <si>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</si>
  <si>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</si>
  <si>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</si>
  <si>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</si>
  <si>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</si>
  <si>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</si>
  <si>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</si>
  <si>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</si>
  <si>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</si>
  <si>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</si>
  <si>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</si>
  <si>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</si>
  <si>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</si>
  <si>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</si>
  <si>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</si>
  <si>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</si>
  <si>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</si>
  <si>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</si>
  <si>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</si>
  <si>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</si>
  <si>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</si>
  <si>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</si>
  <si>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</si>
  <si>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</si>
  <si>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</si>
  <si>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</si>
  <si>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</si>
  <si>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</si>
  <si>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</si>
  <si>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</si>
  <si>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</si>
  <si>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</si>
  <si>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</si>
  <si>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</si>
  <si>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</si>
  <si>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</si>
  <si>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</si>
  <si>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</si>
  <si>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</si>
  <si>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</si>
  <si>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</si>
  <si>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</si>
  <si>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</si>
  <si>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</si>
  <si>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</si>
  <si>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</si>
  <si>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</si>
  <si>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</si>
  <si>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</si>
  <si>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</si>
  <si>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</si>
  <si>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</si>
  <si>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</si>
  <si>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</si>
  <si>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</si>
  <si>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</si>
  <si>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</si>
  <si>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</si>
  <si>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</si>
  <si>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</si>
  <si>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</si>
  <si>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</si>
  <si>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</si>
  <si>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</si>
  <si>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</si>
  <si>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</si>
  <si>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</si>
  <si>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</si>
  <si>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</si>
  <si>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</si>
  <si>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</si>
  <si>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</si>
  <si>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</si>
  <si>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</si>
  <si>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</si>
  <si>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</si>
  <si>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</si>
  <si>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</si>
  <si>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</si>
  <si>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</si>
  <si>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</si>
  <si>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</si>
  <si>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</si>
  <si>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</si>
  <si>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</si>
  <si>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</si>
  <si>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</si>
  <si>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</si>
  <si>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</si>
  <si>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</si>
  <si>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</si>
  <si>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</si>
  <si>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</si>
  <si>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</si>
  <si>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</si>
  <si>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</si>
  <si>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</si>
  <si>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</si>
  <si>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</si>
  <si>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</si>
  <si>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</si>
  <si>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</si>
  <si>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</si>
  <si>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</si>
  <si>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</si>
  <si>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</si>
  <si>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</si>
  <si>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</si>
  <si>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</si>
  <si>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</si>
  <si>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</si>
  <si>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</si>
  <si>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</si>
  <si>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</si>
  <si>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</si>
  <si>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</si>
  <si>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</si>
  <si>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</si>
  <si>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</si>
  <si>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</si>
  <si>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</si>
  <si>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</si>
  <si>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</si>
  <si>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</si>
  <si>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</si>
  <si>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</si>
  <si>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</si>
  <si>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</si>
  <si>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</si>
  <si>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</si>
  <si>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</si>
  <si>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</si>
  <si>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</si>
  <si>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</si>
  <si>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</si>
  <si>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</si>
  <si>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</si>
  <si>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</si>
  <si>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</si>
  <si>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</si>
  <si>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</si>
  <si>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</si>
  <si>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</si>
  <si>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</si>
  <si>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</si>
  <si>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</si>
  <si>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</si>
  <si>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</si>
  <si>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</si>
  <si>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</si>
  <si>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</si>
  <si>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</si>
  <si>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</si>
  <si>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</si>
  <si>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</si>
  <si>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</si>
  <si>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</si>
  <si>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</si>
  <si>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</si>
  <si>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</si>
  <si>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</si>
  <si>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</si>
  <si>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</si>
  <si>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</si>
  <si>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</si>
  <si>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</si>
  <si>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</si>
  <si>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</si>
  <si>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</si>
  <si>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</si>
  <si>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</si>
  <si>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</si>
  <si>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</si>
  <si>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</si>
  <si>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</si>
  <si>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</si>
  <si>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</si>
  <si>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</si>
  <si>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</si>
  <si>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</si>
  <si>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</si>
  <si>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</si>
  <si>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</si>
  <si>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</si>
  <si>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</si>
  <si>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</si>
  <si>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</si>
  <si>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</si>
  <si>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</si>
  <si>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</si>
  <si>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</si>
  <si>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</si>
  <si>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</si>
  <si>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</si>
  <si>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</si>
  <si>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</si>
  <si>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</si>
  <si>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</si>
  <si>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</si>
  <si>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</si>
  <si>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</si>
  <si>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</si>
  <si>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</si>
  <si>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</si>
  <si>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</si>
  <si>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</si>
  <si>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</si>
  <si>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</si>
  <si>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</si>
  <si>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</si>
  <si>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</si>
  <si>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</si>
  <si>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</si>
  <si>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</si>
  <si>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</si>
  <si>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</si>
  <si>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</si>
  <si>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</si>
  <si>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</si>
  <si>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</si>
  <si>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</si>
  <si>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</si>
  <si>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</si>
  <si>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</si>
  <si>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</si>
  <si>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</si>
  <si>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</si>
  <si>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</si>
  <si>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</si>
  <si>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</si>
  <si>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</si>
  <si>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</si>
  <si>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</si>
  <si>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</si>
  <si>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</si>
  <si>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</si>
  <si>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</si>
  <si>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</si>
  <si>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</si>
  <si>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</si>
  <si>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</si>
  <si>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</si>
  <si>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</si>
  <si>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</si>
  <si>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</si>
  <si>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</si>
  <si>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</si>
  <si>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</si>
  <si>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</si>
  <si>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</si>
  <si>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</si>
  <si>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</si>
  <si>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</si>
  <si>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</si>
  <si>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</si>
  <si>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</si>
  <si>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</si>
  <si>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</si>
  <si>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</si>
  <si>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</si>
  <si>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</si>
  <si>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</si>
  <si>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</si>
  <si>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</si>
  <si>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</si>
  <si>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</si>
  <si>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</si>
  <si>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</si>
  <si>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</si>
  <si>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</si>
  <si>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</si>
  <si>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</si>
  <si>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</si>
  <si>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</si>
  <si>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</si>
  <si>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</si>
  <si>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</si>
  <si>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</si>
  <si>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</si>
  <si>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</si>
  <si>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</si>
  <si>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</si>
  <si>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</si>
  <si>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</si>
  <si>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</si>
  <si>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</si>
  <si>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</si>
  <si>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</si>
  <si>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</si>
  <si>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</si>
  <si>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</si>
  <si>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</si>
  <si>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</si>
  <si>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</si>
  <si>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</si>
  <si>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</si>
  <si>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</si>
  <si>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</si>
  <si>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</si>
  <si>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</si>
  <si>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</si>
  <si>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</si>
  <si>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</si>
  <si>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</si>
  <si>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</si>
  <si>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</si>
  <si>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</si>
  <si>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</si>
  <si>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</si>
  <si>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</si>
  <si>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</si>
  <si>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</si>
  <si>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</si>
  <si>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</si>
  <si>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</si>
  <si>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</si>
  <si>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</si>
  <si>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</si>
  <si>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</si>
  <si>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</si>
  <si>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</si>
  <si>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</si>
  <si>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</si>
  <si>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</si>
  <si>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</si>
  <si>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</si>
  <si>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</si>
  <si>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</si>
  <si>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</si>
  <si>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</si>
  <si>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</si>
  <si>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</si>
  <si>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</si>
  <si>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</si>
  <si>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</si>
  <si>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</si>
  <si>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</si>
  <si>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</si>
  <si>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</si>
  <si>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</si>
  <si>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</si>
  <si>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</si>
  <si>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</si>
  <si>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</si>
  <si>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</si>
  <si>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</si>
  <si>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</si>
  <si>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</si>
  <si>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</si>
  <si>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</si>
  <si>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</si>
  <si>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</si>
  <si>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</si>
  <si>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</si>
  <si>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</si>
  <si>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</si>
  <si>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</si>
  <si>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</si>
  <si>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</si>
  <si>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</si>
  <si>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</si>
  <si>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</si>
  <si>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</si>
  <si>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</si>
  <si>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</si>
  <si>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</si>
  <si>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</si>
  <si>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</si>
  <si>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</si>
  <si>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</si>
  <si>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</si>
  <si>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</si>
  <si>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</si>
  <si>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</si>
  <si>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</si>
  <si>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</si>
  <si>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</si>
  <si>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</si>
  <si>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</si>
  <si>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</si>
  <si>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</si>
  <si>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</si>
  <si>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</si>
  <si>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</si>
  <si>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</si>
  <si>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</si>
  <si>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</si>
  <si>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</si>
  <si>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</si>
  <si>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</si>
  <si>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</si>
  <si>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</si>
  <si>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</si>
  <si>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</si>
  <si>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</si>
  <si>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</si>
  <si>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</si>
  <si>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</si>
  <si>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</si>
  <si>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</si>
  <si>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</si>
  <si>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</si>
  <si>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</si>
  <si>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</si>
  <si>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</si>
  <si>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</si>
  <si>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</si>
  <si>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</si>
  <si>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</si>
  <si>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</si>
  <si>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</si>
  <si>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</si>
  <si>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</si>
  <si>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</si>
  <si>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</si>
  <si>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</si>
  <si>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</si>
  <si>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</si>
  <si>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</si>
  <si>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</si>
  <si>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</si>
  <si>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</si>
  <si>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</si>
  <si>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</si>
  <si>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</si>
  <si>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</si>
  <si>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</si>
  <si>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</si>
  <si>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</si>
  <si>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</si>
  <si>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</si>
  <si>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</si>
  <si>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</si>
  <si>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</si>
  <si>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</si>
  <si>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</si>
  <si>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</si>
  <si>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</si>
  <si>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</si>
  <si>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</si>
  <si>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</si>
  <si>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</si>
  <si>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</si>
  <si>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</si>
  <si>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</si>
  <si>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</si>
  <si>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</si>
  <si>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</si>
  <si>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</si>
  <si>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</si>
  <si>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</si>
  <si>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</si>
  <si>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</si>
  <si>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</si>
  <si>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</si>
  <si>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</si>
  <si>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</si>
  <si>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</si>
  <si>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</si>
  <si>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</si>
  <si>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</si>
  <si>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</si>
  <si>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</si>
  <si>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</si>
  <si>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</si>
  <si>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</si>
  <si>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</si>
  <si>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</si>
  <si>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</si>
  <si>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</si>
  <si>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</si>
  <si>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</si>
  <si>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</si>
  <si>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</si>
  <si>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</si>
  <si>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</si>
  <si>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</si>
  <si>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</si>
  <si>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</si>
  <si>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</si>
  <si>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</si>
  <si>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</si>
  <si>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</si>
  <si>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</si>
  <si>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</si>
  <si>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</si>
  <si>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</si>
  <si>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</si>
  <si>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</si>
  <si>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</si>
  <si>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</si>
  <si>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</si>
  <si>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</si>
  <si>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</si>
  <si>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</si>
  <si>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</si>
  <si>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</si>
  <si>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</si>
  <si>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</si>
  <si>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</si>
  <si>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</si>
  <si>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</si>
  <si>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</si>
  <si>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</si>
  <si>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</si>
  <si>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</si>
  <si>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</si>
  <si>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</si>
  <si>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</si>
  <si>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</si>
  <si>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</si>
  <si>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</si>
  <si>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</si>
  <si>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</si>
  <si>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</si>
  <si>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</si>
  <si>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</si>
  <si>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</si>
  <si>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</si>
  <si>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</si>
  <si>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</si>
  <si>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</si>
  <si>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</si>
  <si>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</si>
  <si>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</si>
  <si>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</si>
  <si>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</si>
  <si>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</si>
  <si>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</si>
  <si>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</si>
  <si>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</si>
  <si>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</si>
  <si>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</si>
  <si>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</si>
  <si>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</si>
  <si>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</si>
  <si>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</si>
  <si>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</si>
  <si>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</si>
  <si>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</si>
  <si>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</si>
  <si>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</si>
  <si>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</si>
  <si>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</si>
  <si>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</si>
  <si>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</si>
  <si>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</si>
  <si>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</si>
  <si>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</si>
  <si>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</si>
  <si>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</si>
  <si>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</si>
  <si>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</si>
  <si>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</si>
  <si>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</si>
  <si>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</si>
  <si>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</si>
  <si>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</si>
  <si>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</si>
  <si>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</si>
  <si>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</si>
  <si>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</si>
  <si>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</si>
  <si>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</si>
  <si>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</si>
  <si>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</si>
  <si>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</si>
  <si>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</si>
  <si>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</si>
  <si>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</si>
  <si>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</si>
  <si>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</si>
  <si>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</si>
  <si>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</si>
  <si>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</si>
  <si>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</si>
  <si>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</si>
  <si>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</si>
  <si>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</si>
  <si>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</si>
  <si>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</si>
  <si>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</si>
  <si>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</si>
  <si>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</si>
  <si>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</si>
  <si>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</si>
  <si>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</si>
  <si>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</si>
  <si>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</si>
  <si>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</si>
  <si>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</si>
  <si>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</si>
  <si>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</si>
  <si>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</si>
  <si>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</si>
  <si>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</si>
  <si>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</si>
  <si>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</si>
  <si>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</si>
  <si>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</si>
  <si>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</si>
  <si>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</si>
  <si>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</si>
  <si>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</si>
  <si>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</si>
  <si>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</si>
  <si>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</si>
  <si>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</si>
  <si>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</si>
  <si>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</si>
  <si>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</si>
  <si>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</si>
  <si>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</si>
  <si>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</si>
  <si>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</si>
  <si>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</si>
  <si>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</si>
  <si>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</si>
  <si>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</si>
  <si>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</si>
  <si>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</si>
  <si>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</si>
  <si>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</si>
  <si>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</si>
  <si>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</si>
  <si>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</si>
  <si>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</si>
  <si>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</si>
  <si>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</si>
  <si>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</si>
  <si>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</si>
  <si>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</si>
  <si>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</si>
  <si>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</si>
  <si>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</si>
  <si>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</si>
  <si>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</si>
  <si>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</si>
  <si>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</si>
  <si>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</si>
  <si>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</si>
  <si>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</si>
  <si>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</si>
  <si>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</si>
  <si>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</si>
  <si>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</si>
  <si>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</si>
  <si>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</si>
  <si>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</si>
  <si>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</si>
  <si>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</si>
  <si>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</si>
  <si>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</si>
  <si>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</si>
  <si>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</si>
  <si>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</si>
  <si>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</si>
  <si>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</si>
  <si>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</si>
  <si>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</si>
  <si>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</si>
  <si>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</si>
  <si>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</si>
  <si>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</si>
  <si>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</si>
  <si>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</si>
  <si>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</si>
  <si>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</si>
  <si>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</si>
  <si>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</si>
  <si>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</si>
  <si>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</si>
  <si>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</si>
  <si>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</si>
  <si>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</si>
  <si>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</si>
  <si>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</si>
  <si>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</si>
  <si>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</si>
  <si>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</si>
  <si>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</si>
  <si>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</si>
  <si>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</si>
  <si>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</si>
  <si>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</si>
  <si>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</si>
  <si>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</si>
  <si>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</si>
  <si>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</si>
  <si>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</si>
  <si>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</si>
  <si>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</si>
  <si>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</si>
  <si>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</si>
  <si>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</si>
  <si>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</si>
  <si>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</si>
  <si>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</si>
  <si>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</si>
  <si>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</si>
  <si>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</si>
  <si>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</si>
  <si>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</si>
  <si>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</si>
  <si>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</si>
  <si>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</si>
  <si>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</si>
  <si>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</si>
  <si>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</si>
  <si>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</si>
  <si>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</si>
  <si>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</si>
  <si>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</si>
  <si>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</si>
  <si>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</si>
  <si>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</si>
  <si>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</si>
  <si>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</si>
  <si>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</si>
  <si>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</si>
  <si>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</si>
  <si>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</si>
  <si>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</si>
  <si>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</si>
  <si>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</si>
  <si>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</si>
  <si>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</si>
  <si>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</si>
  <si>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</si>
  <si>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</si>
  <si>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</si>
  <si>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</si>
  <si>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</si>
  <si>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</si>
  <si>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</si>
  <si>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</si>
  <si>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</si>
  <si>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</si>
  <si>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</si>
  <si>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</si>
  <si>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</si>
  <si>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</si>
  <si>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</si>
  <si>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</si>
  <si>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</si>
  <si>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</si>
  <si>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</si>
  <si>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</si>
  <si>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</si>
  <si>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</si>
  <si>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</si>
  <si>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</si>
  <si>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</si>
  <si>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</si>
  <si>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</si>
  <si>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</si>
  <si>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</si>
  <si>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</si>
  <si>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</si>
  <si>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</si>
  <si>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</si>
  <si>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</si>
  <si>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</si>
  <si>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</si>
  <si>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</si>
  <si>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</si>
  <si>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</si>
  <si>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</si>
  <si>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</si>
  <si>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</si>
  <si>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</si>
  <si>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</si>
  <si>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</si>
  <si>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</si>
  <si>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</si>
  <si>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</si>
  <si>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</si>
  <si>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</si>
  <si>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</si>
  <si>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</si>
  <si>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</si>
  <si>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</si>
  <si>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</si>
  <si>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</si>
  <si>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</si>
  <si>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</si>
  <si>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</si>
  <si>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</si>
  <si>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</si>
  <si>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</si>
  <si>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</si>
  <si>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</si>
  <si>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</si>
  <si>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</si>
  <si>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</si>
  <si>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</si>
  <si>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</si>
  <si>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</si>
  <si>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</si>
  <si>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</si>
  <si>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</si>
  <si>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</si>
  <si>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</si>
  <si>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</si>
  <si>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</si>
  <si>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</si>
  <si>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</si>
  <si>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</si>
  <si>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</si>
  <si>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</si>
  <si>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</si>
  <si>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</si>
  <si>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</si>
  <si>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</si>
  <si>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</si>
  <si>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</si>
  <si>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</si>
  <si>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</si>
  <si>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</si>
  <si>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</si>
  <si>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</si>
  <si>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</si>
  <si>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</si>
  <si>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</si>
  <si>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</si>
  <si>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</si>
  <si>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</si>
  <si>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</si>
  <si>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</si>
  <si>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</si>
  <si>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</si>
  <si>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</si>
  <si>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</si>
  <si>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</si>
  <si>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</si>
  <si>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</si>
  <si>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</si>
  <si>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</si>
  <si>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</si>
  <si>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</si>
  <si>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</si>
  <si>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</si>
  <si>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</si>
  <si>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</si>
  <si>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</si>
  <si>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</si>
  <si>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</si>
  <si>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</si>
  <si>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</si>
  <si>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</si>
  <si>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</si>
  <si>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</si>
  <si>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</si>
  <si>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</si>
  <si>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</si>
  <si>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</si>
  <si>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</si>
  <si>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</si>
  <si>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</si>
  <si>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</si>
  <si>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</si>
  <si>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</si>
  <si>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</si>
  <si>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</si>
  <si>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</si>
  <si>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</si>
  <si>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</si>
  <si>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</si>
  <si>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</si>
  <si>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</si>
  <si>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</si>
  <si>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</si>
  <si>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</si>
  <si>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</si>
  <si>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</si>
  <si>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</si>
  <si>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</si>
  <si>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</si>
  <si>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</si>
  <si>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</si>
  <si>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</si>
  <si>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</si>
  <si>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</si>
  <si>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</si>
  <si>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</si>
  <si>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</si>
  <si>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</si>
  <si>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</si>
  <si>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</si>
  <si>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</si>
  <si>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</si>
  <si>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</si>
  <si>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</si>
  <si>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</si>
  <si>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</si>
  <si>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</si>
  <si>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</si>
  <si>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</si>
  <si>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</si>
  <si>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</si>
  <si>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</si>
  <si>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</si>
  <si>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</si>
  <si>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</si>
  <si>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</si>
  <si>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</si>
  <si>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</si>
  <si>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</si>
  <si>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</si>
  <si>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</si>
  <si>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</si>
  <si>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</si>
  <si>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</si>
  <si>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</si>
  <si>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</si>
  <si>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</si>
  <si>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</si>
  <si>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</si>
  <si>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</si>
  <si>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</si>
  <si>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</si>
  <si>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</si>
  <si>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</si>
  <si>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</si>
  <si>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</si>
  <si>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</si>
  <si>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</si>
  <si>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</si>
  <si>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</si>
  <si>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</si>
  <si>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</si>
  <si>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</si>
  <si>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</si>
  <si>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</si>
  <si>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</si>
  <si>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</si>
  <si>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</si>
  <si>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</si>
  <si>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</si>
  <si>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</si>
  <si>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</si>
  <si>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</si>
  <si>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</si>
  <si>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</si>
  <si>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</si>
  <si>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</si>
  <si>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</si>
  <si>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</si>
  <si>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</si>
  <si>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</si>
  <si>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</si>
  <si>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</si>
  <si>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</si>
  <si>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</si>
  <si>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</si>
  <si>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</si>
  <si>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</si>
  <si>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</si>
  <si>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</si>
  <si>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</si>
  <si>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</si>
  <si>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</si>
  <si>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</si>
  <si>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</si>
  <si>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</si>
  <si>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</si>
  <si>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</si>
  <si>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</si>
  <si>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</si>
  <si>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</si>
  <si>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</si>
  <si>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</si>
  <si>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</si>
  <si>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</si>
  <si>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</si>
  <si>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</si>
  <si>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</si>
  <si>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</si>
  <si>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</si>
  <si>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</si>
  <si>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</si>
  <si>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</si>
  <si>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</si>
  <si>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</si>
  <si>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</si>
  <si>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</si>
  <si>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</si>
  <si>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</si>
  <si>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</si>
  <si>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</si>
  <si>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</si>
  <si>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</si>
  <si>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</si>
  <si>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</si>
  <si>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</si>
  <si>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</si>
  <si>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</si>
  <si>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</si>
  <si>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</si>
  <si>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</si>
  <si>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</si>
  <si>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</si>
  <si>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</si>
  <si>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</si>
  <si>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</si>
  <si>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</si>
  <si>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</si>
  <si>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</si>
  <si>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</si>
  <si>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</si>
  <si>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</si>
  <si>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</si>
  <si>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</si>
  <si>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</si>
  <si>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</si>
  <si>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</si>
  <si>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</si>
  <si>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</si>
  <si>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</si>
  <si>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</si>
  <si>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</si>
  <si>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</si>
  <si>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</si>
  <si>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</si>
  <si>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</si>
  <si>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</si>
  <si>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</si>
  <si>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</si>
  <si>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</si>
  <si>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</si>
  <si>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</si>
  <si>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</si>
  <si>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</si>
  <si>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</si>
  <si>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</si>
  <si>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</si>
  <si>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</si>
  <si>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</si>
  <si>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</si>
  <si>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</si>
  <si>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</si>
  <si>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</si>
  <si>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</si>
  <si>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</si>
  <si>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</si>
  <si>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</si>
  <si>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</si>
  <si>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</si>
  <si>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</si>
  <si>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</si>
  <si>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</si>
  <si>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</si>
  <si>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</si>
  <si>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</si>
  <si>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</si>
  <si>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</si>
  <si>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</si>
  <si>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</si>
  <si>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</si>
  <si>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</si>
  <si>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</si>
  <si>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</si>
  <si>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</si>
  <si>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</si>
  <si>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</si>
  <si>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</si>
  <si>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</si>
  <si>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</si>
  <si>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</si>
  <si>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</si>
  <si>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</si>
  <si>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</si>
  <si>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</si>
  <si>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</si>
  <si>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</si>
  <si>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</si>
  <si>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</si>
  <si>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</si>
  <si>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</si>
  <si>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</si>
  <si>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</si>
  <si>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</si>
  <si>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</si>
  <si>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</si>
  <si>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</si>
  <si>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</si>
  <si>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</si>
  <si>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</si>
  <si>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</si>
  <si>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</si>
  <si>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</si>
  <si>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</si>
  <si>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</si>
  <si>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</si>
  <si>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</si>
  <si>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</si>
  <si>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</si>
  <si>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</si>
  <si>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</si>
  <si>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</si>
  <si>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</si>
  <si>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</si>
  <si>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</si>
  <si>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</si>
  <si>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</si>
  <si>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</si>
  <si>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</si>
  <si>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</si>
  <si>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</si>
  <si>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</si>
  <si>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</si>
  <si>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</si>
  <si>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</si>
  <si>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</si>
  <si>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</si>
  <si>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</si>
  <si>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</si>
  <si>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</si>
  <si>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</si>
  <si>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</si>
  <si>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</si>
  <si>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</si>
  <si>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</si>
  <si>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</si>
  <si>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</si>
  <si>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</si>
  <si>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</si>
  <si>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</si>
  <si>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</si>
  <si>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</si>
  <si>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</si>
  <si>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</si>
  <si>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</si>
  <si>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</si>
  <si>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</si>
  <si>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</si>
  <si>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</si>
  <si>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</si>
  <si>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</si>
  <si>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</si>
  <si>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</si>
  <si>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</si>
  <si>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</si>
  <si>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</si>
  <si>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</si>
  <si>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</si>
  <si>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</si>
  <si>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</si>
  <si>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</si>
  <si>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</si>
  <si>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</si>
  <si>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</si>
  <si>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</si>
  <si>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</si>
  <si>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</si>
  <si>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</si>
  <si>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</si>
  <si>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</si>
  <si>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</si>
  <si>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</si>
  <si>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</si>
  <si>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</si>
  <si>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</si>
  <si>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</si>
  <si>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</si>
  <si>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</si>
  <si>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</si>
  <si>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</si>
  <si>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</si>
  <si>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</si>
  <si>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</si>
  <si>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</si>
  <si>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</si>
  <si>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</si>
  <si>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</si>
  <si>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</si>
  <si>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</si>
  <si>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</si>
  <si>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</si>
  <si>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</si>
  <si>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</si>
  <si>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</si>
  <si>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</si>
  <si>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</si>
  <si>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</si>
  <si>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</si>
  <si>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</si>
  <si>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</si>
  <si>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</si>
  <si>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</si>
  <si>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</si>
  <si>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</si>
  <si>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</si>
  <si>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</si>
  <si>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</si>
  <si>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</si>
  <si>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</si>
  <si>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</si>
  <si>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</si>
  <si>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</si>
  <si>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</si>
  <si>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</si>
  <si>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</si>
  <si>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</si>
  <si>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</si>
  <si>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</si>
  <si>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</si>
  <si>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</si>
  <si>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</si>
  <si>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</si>
  <si>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</si>
  <si>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</si>
  <si>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</si>
  <si>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</si>
  <si>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</si>
  <si>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</si>
  <si>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</si>
  <si>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</si>
  <si>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</si>
  <si>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</si>
  <si>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</si>
  <si>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</si>
  <si>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</si>
  <si>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</si>
  <si>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</si>
  <si>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</si>
  <si>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</si>
  <si>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</si>
  <si>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</si>
  <si>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</si>
  <si>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</si>
  <si>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</si>
  <si>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</si>
  <si>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</si>
  <si>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</si>
  <si>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</si>
  <si>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</si>
  <si>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</si>
  <si>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</si>
  <si>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</si>
  <si>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</si>
  <si>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</si>
  <si>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</si>
  <si>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</si>
  <si>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</si>
  <si>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</si>
  <si>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</si>
  <si>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</si>
  <si>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</si>
  <si>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</si>
  <si>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</si>
  <si>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</si>
  <si>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</si>
  <si>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</si>
  <si>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</si>
  <si>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</si>
  <si>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</si>
  <si>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</si>
  <si>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</si>
  <si>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</si>
  <si>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</si>
  <si>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</si>
  <si>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</si>
  <si>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</si>
  <si>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</si>
  <si>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</si>
  <si>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</si>
  <si>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</si>
  <si>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</si>
  <si>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</si>
  <si>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</si>
  <si>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</si>
  <si>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</si>
  <si>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</si>
  <si>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</si>
  <si>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</si>
  <si>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</si>
  <si>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</si>
  <si>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</si>
  <si>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</si>
  <si>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</si>
  <si>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</si>
  <si>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</si>
  <si>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</si>
  <si>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</si>
  <si>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</si>
  <si>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</si>
  <si>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</si>
  <si>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</si>
  <si>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</si>
  <si>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</si>
  <si>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</si>
  <si>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</si>
  <si>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</si>
  <si>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</si>
  <si>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</si>
  <si>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</si>
  <si>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</si>
  <si>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</si>
  <si>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</si>
  <si>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</si>
  <si>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</si>
  <si>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</si>
  <si>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</si>
  <si>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</si>
  <si>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</si>
  <si>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</si>
  <si>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</si>
  <si>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</si>
  <si>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</si>
  <si>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</si>
  <si>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</si>
  <si>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</si>
  <si>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</si>
  <si>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</si>
  <si>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</si>
  <si>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</si>
  <si>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</si>
  <si>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</si>
  <si>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</si>
  <si>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</si>
  <si>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</si>
  <si>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</si>
  <si>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</si>
  <si>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</si>
  <si>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</si>
  <si>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</si>
  <si>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</si>
  <si>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</si>
  <si>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</si>
  <si>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</si>
  <si>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</si>
  <si>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</si>
  <si>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</si>
  <si>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</si>
  <si>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</si>
  <si>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</si>
  <si>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</si>
  <si>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</si>
  <si>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</si>
  <si>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</si>
  <si>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</si>
  <si>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</si>
  <si>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</si>
  <si>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</si>
  <si>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</si>
  <si>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</si>
  <si>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</si>
  <si>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</si>
  <si>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</si>
  <si>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</si>
  <si>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</si>
  <si>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</si>
  <si>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</si>
  <si>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</si>
  <si>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</si>
  <si>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</si>
  <si>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</si>
  <si>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</si>
  <si>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</si>
  <si>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</si>
  <si>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</si>
  <si>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</si>
  <si>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</si>
  <si>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</si>
  <si>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</si>
  <si>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</si>
  <si>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</si>
  <si>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</si>
  <si>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</si>
  <si>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</si>
  <si>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</si>
  <si>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</si>
  <si>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</si>
  <si>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</si>
  <si>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</si>
  <si>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</si>
  <si>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</si>
  <si>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</si>
  <si>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</si>
  <si>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</si>
  <si>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</si>
  <si>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</si>
  <si>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</si>
  <si>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</si>
  <si>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</si>
  <si>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</si>
  <si>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</si>
  <si>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</si>
  <si>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</si>
  <si>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</si>
  <si>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</si>
  <si>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</si>
  <si>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</si>
  <si>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</si>
  <si>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</si>
  <si>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</si>
  <si>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</si>
  <si>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</si>
  <si>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</si>
  <si>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</si>
  <si>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</si>
  <si>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</si>
  <si>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</si>
  <si>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</si>
  <si>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</si>
  <si>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</si>
  <si>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</si>
  <si>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</si>
  <si>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</si>
  <si>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</si>
  <si>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</si>
  <si>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</si>
  <si>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</si>
  <si>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</si>
  <si>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</si>
  <si>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</si>
  <si>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</si>
  <si>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</si>
  <si>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</si>
  <si>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</si>
  <si>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</si>
  <si>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</si>
  <si>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</si>
  <si>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</si>
  <si>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</si>
  <si>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</si>
  <si>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</si>
  <si>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</si>
  <si>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</si>
  <si>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</si>
  <si>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</si>
  <si>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</si>
  <si>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</si>
  <si>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</si>
  <si>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</si>
  <si>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</si>
  <si>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</si>
  <si>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</si>
  <si>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</si>
  <si>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</si>
  <si>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</si>
  <si>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</si>
  <si>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</si>
  <si>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</si>
  <si>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</si>
  <si>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</si>
  <si>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</si>
  <si>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</si>
  <si>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</si>
  <si>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</si>
  <si>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</si>
  <si>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</si>
  <si>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</si>
  <si>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</si>
  <si>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</si>
  <si>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</si>
  <si>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</si>
  <si>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</si>
  <si>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</si>
  <si>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</si>
  <si>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</si>
  <si>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</si>
  <si>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</si>
  <si>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</si>
  <si>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</si>
  <si>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</si>
  <si>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</si>
  <si>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</si>
  <si>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</si>
  <si>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</si>
  <si>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</si>
  <si>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</si>
  <si>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</si>
  <si>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</si>
  <si>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</si>
  <si>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</si>
  <si>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</si>
  <si>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</si>
  <si>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</si>
  <si>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</si>
  <si>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</si>
  <si>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</si>
  <si>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</si>
  <si>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</si>
  <si>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</si>
  <si>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</si>
  <si>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</si>
  <si>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</si>
  <si>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</si>
  <si>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</si>
  <si>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</si>
  <si>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</si>
  <si>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</si>
  <si>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</si>
  <si>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</si>
  <si>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</si>
  <si>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</si>
  <si>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</si>
  <si>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</si>
  <si>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</si>
  <si>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</si>
  <si>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</si>
  <si>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</si>
  <si>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</si>
  <si>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</si>
  <si>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</si>
  <si>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</si>
  <si>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</si>
  <si>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</si>
  <si>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</si>
  <si>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</si>
  <si>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</si>
  <si>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</si>
  <si>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</si>
  <si>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</si>
  <si>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</si>
  <si>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</si>
  <si>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</si>
  <si>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</si>
  <si>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</si>
  <si>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</si>
  <si>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</si>
  <si>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</si>
  <si>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</si>
  <si>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</si>
  <si>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</si>
  <si>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</si>
  <si>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</si>
  <si>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</si>
  <si>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</si>
  <si>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</si>
  <si>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</si>
  <si>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</si>
  <si>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</si>
  <si>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</si>
  <si>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</si>
  <si>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</si>
  <si>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</si>
  <si>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</si>
  <si>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</si>
  <si>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</si>
  <si>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</si>
  <si>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</si>
  <si>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</si>
  <si>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</si>
  <si>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</si>
  <si>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</si>
  <si>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</si>
  <si>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</si>
  <si>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</si>
  <si>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</si>
  <si>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</si>
  <si>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</si>
  <si>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</si>
  <si>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</si>
  <si>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</si>
  <si>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</si>
  <si>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</si>
  <si>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</si>
  <si>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</si>
  <si>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</si>
  <si>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</si>
  <si>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</si>
  <si>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</si>
  <si>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</si>
  <si>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</si>
  <si>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</si>
  <si>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</si>
  <si>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</si>
  <si>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</si>
  <si>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</si>
  <si>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</si>
  <si>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</si>
  <si>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</si>
  <si>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</si>
  <si>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</si>
  <si>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</si>
  <si>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</si>
  <si>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</si>
  <si>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</si>
  <si>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</si>
  <si>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</si>
  <si>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</si>
  <si>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</si>
  <si>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</si>
  <si>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</si>
  <si>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</si>
  <si>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</si>
  <si>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</si>
  <si>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</si>
  <si>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</si>
  <si>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</si>
  <si>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</si>
  <si>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</si>
  <si>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</si>
  <si>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</si>
  <si>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</si>
  <si>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</si>
  <si>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</si>
  <si>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</si>
  <si>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</si>
  <si>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</si>
  <si>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</si>
  <si>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</si>
  <si>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</si>
  <si>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</si>
  <si>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</si>
  <si>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</si>
  <si>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</si>
  <si>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</si>
  <si>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</si>
  <si>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</si>
  <si>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</si>
  <si>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</si>
  <si>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</si>
  <si>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</si>
  <si>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</si>
  <si>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</si>
  <si>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</si>
  <si>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</si>
  <si>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</si>
  <si>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</si>
  <si>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</si>
  <si>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</si>
  <si>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</si>
  <si>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</si>
  <si>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</si>
  <si>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</si>
  <si>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</si>
  <si>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</si>
  <si>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</si>
  <si>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</si>
  <si>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</si>
  <si>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</si>
  <si>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</si>
  <si>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</si>
  <si>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</si>
  <si>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</si>
  <si>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</si>
  <si>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</si>
  <si>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</si>
  <si>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</si>
  <si>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</si>
  <si>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</si>
  <si>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</si>
  <si>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</si>
  <si>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</si>
  <si>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</si>
  <si>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</si>
  <si>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</si>
  <si>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</si>
  <si>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</si>
  <si>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</si>
  <si>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</si>
  <si>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</si>
  <si>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</si>
  <si>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</si>
  <si>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</si>
  <si>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</si>
  <si>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</si>
  <si>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</si>
  <si>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</si>
  <si>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</si>
  <si>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</si>
  <si>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</si>
  <si>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</si>
  <si>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</si>
  <si>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</si>
  <si>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</si>
  <si>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</si>
  <si>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</si>
  <si>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</si>
  <si>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</si>
  <si>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</si>
  <si>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</si>
  <si>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</si>
  <si>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</si>
  <si>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</si>
  <si>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</si>
  <si>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</si>
  <si>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</si>
  <si>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</si>
  <si>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</si>
  <si>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</si>
  <si>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</si>
  <si>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</si>
  <si>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</si>
  <si>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</si>
  <si>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</si>
  <si>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</si>
  <si>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</si>
  <si>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</si>
  <si>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</si>
  <si>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</si>
  <si>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</si>
  <si>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</si>
  <si>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</si>
  <si>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</si>
  <si>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</si>
  <si>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</si>
  <si>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</si>
  <si>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</si>
  <si>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</si>
  <si>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</si>
  <si>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</si>
  <si>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</si>
  <si>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</si>
  <si>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</si>
  <si>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</si>
  <si>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</si>
  <si>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</si>
  <si>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</si>
  <si>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</si>
  <si>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</si>
  <si>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</si>
  <si>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</si>
  <si>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</si>
  <si>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</si>
  <si>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</si>
  <si>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</si>
  <si>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</si>
  <si>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</si>
  <si>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</si>
  <si>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</si>
  <si>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</si>
  <si>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</si>
  <si>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</si>
  <si>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</si>
  <si>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</si>
  <si>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</si>
  <si>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</si>
  <si>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</si>
  <si>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</si>
  <si>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</si>
  <si>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</si>
  <si>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</si>
  <si>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</si>
  <si>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</si>
  <si>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</si>
  <si>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</si>
  <si>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</si>
  <si>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</si>
  <si>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</si>
  <si>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</si>
  <si>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</si>
  <si>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</si>
  <si>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</si>
  <si>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</si>
  <si>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</si>
  <si>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</si>
  <si>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</si>
  <si>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</si>
  <si>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</si>
  <si>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</si>
  <si>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</si>
  <si>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</si>
  <si>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</si>
  <si>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</si>
  <si>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</si>
  <si>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</si>
  <si>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</si>
  <si>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</si>
  <si>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</si>
  <si>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</si>
  <si>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</si>
  <si>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</si>
  <si>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</si>
  <si>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</si>
  <si>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</si>
  <si>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</si>
  <si>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</si>
  <si>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</si>
  <si>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</si>
  <si>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</si>
  <si>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</si>
  <si>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</si>
  <si>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</si>
  <si>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</si>
  <si>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</si>
  <si>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</si>
  <si>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</si>
  <si>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</si>
  <si>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</si>
  <si>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</si>
  <si>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</si>
  <si>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</si>
  <si>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</si>
  <si>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</si>
  <si>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</si>
  <si>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</si>
  <si>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</si>
  <si>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</si>
  <si>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</si>
  <si>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</si>
  <si>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</si>
  <si>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</si>
  <si>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</si>
  <si>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</si>
  <si>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</si>
  <si>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</si>
  <si>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</si>
  <si>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</si>
  <si>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</si>
  <si>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</si>
  <si>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</si>
  <si>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</si>
  <si>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</si>
  <si>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</si>
  <si>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</si>
  <si>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</si>
  <si>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</si>
  <si>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</si>
  <si>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</si>
  <si>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</si>
  <si>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</si>
  <si>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</si>
  <si>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</si>
  <si>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</si>
  <si>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</si>
  <si>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</si>
  <si>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</si>
  <si>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</si>
  <si>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</si>
  <si>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</si>
  <si>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</si>
  <si>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</si>
  <si>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</si>
  <si>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</si>
  <si>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</si>
  <si>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</si>
  <si>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</si>
  <si>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</si>
  <si>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</si>
  <si>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</si>
  <si>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</si>
  <si>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</si>
  <si>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</si>
  <si>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</si>
  <si>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</si>
  <si>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</si>
  <si>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</si>
  <si>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</si>
  <si>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</si>
  <si>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</si>
  <si>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</si>
  <si>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</si>
  <si>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</si>
  <si>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</si>
  <si>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</si>
  <si>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</si>
  <si>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</si>
  <si>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</si>
  <si>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</si>
  <si>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</si>
  <si>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</si>
  <si>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</si>
  <si>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</si>
  <si>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</si>
  <si>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</si>
  <si>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</si>
  <si>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</si>
  <si>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</si>
  <si>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</si>
  <si>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</si>
  <si>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</si>
  <si>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</si>
  <si>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</si>
  <si>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</si>
  <si>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</si>
  <si>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</si>
  <si>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</si>
  <si>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</si>
  <si>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</si>
  <si>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</si>
  <si>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</si>
  <si>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</si>
  <si>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</si>
  <si>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</si>
  <si>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</si>
  <si>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</si>
  <si>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</si>
  <si>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</si>
  <si>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</si>
  <si>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</si>
  <si>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</si>
  <si>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</si>
  <si>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</si>
  <si>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</si>
  <si>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</si>
  <si>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</si>
  <si>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</si>
  <si>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</si>
  <si>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</si>
  <si>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</si>
  <si>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</si>
  <si>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</si>
  <si>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</si>
  <si>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</si>
  <si>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</si>
  <si>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</si>
  <si>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</si>
  <si>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</si>
  <si>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</si>
  <si>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</si>
  <si>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</si>
  <si>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</si>
  <si>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</si>
  <si>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</si>
  <si>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</si>
  <si>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</si>
  <si>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</si>
  <si>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</si>
  <si>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</si>
  <si>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</si>
  <si>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</si>
  <si>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</si>
  <si>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</si>
  <si>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</si>
  <si>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</si>
  <si>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</si>
  <si>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</si>
  <si>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</si>
  <si>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</si>
  <si>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</si>
  <si>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</si>
  <si>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</si>
  <si>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</si>
  <si>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</si>
  <si>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</si>
  <si>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</si>
  <si>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</si>
  <si>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</si>
  <si>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</si>
  <si>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</si>
  <si>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</si>
  <si>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</si>
  <si>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</si>
  <si>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</si>
  <si>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</si>
  <si>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</si>
  <si>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</si>
  <si>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</si>
  <si>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</si>
  <si>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</si>
  <si>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</si>
  <si>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</si>
  <si>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</si>
  <si>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</si>
  <si>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</si>
  <si>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</si>
  <si>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</si>
  <si>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</si>
  <si>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</si>
  <si>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</si>
  <si>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</si>
  <si>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</si>
  <si>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</si>
  <si>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</si>
  <si>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</si>
  <si>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</si>
  <si>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</si>
  <si>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</si>
  <si>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</si>
  <si>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</si>
  <si>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</si>
  <si>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</si>
  <si>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</si>
  <si>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</si>
  <si>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</si>
  <si>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</si>
  <si>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</si>
  <si>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</si>
  <si>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</si>
  <si>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</si>
  <si>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</si>
  <si>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</si>
  <si>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</si>
  <si>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</si>
  <si>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</si>
  <si>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</si>
  <si>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</si>
  <si>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</si>
  <si>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</si>
  <si>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</si>
  <si>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</si>
  <si>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</si>
  <si>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</si>
  <si>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</si>
  <si>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</si>
  <si>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</si>
  <si>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</si>
  <si>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</si>
  <si>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</si>
  <si>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</si>
  <si>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</si>
  <si>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</si>
  <si>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</si>
  <si>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</si>
  <si>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</si>
  <si>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</si>
  <si>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</si>
  <si>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</si>
  <si>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</si>
  <si>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</si>
  <si>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</si>
  <si>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</si>
  <si>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</si>
  <si>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</si>
  <si>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</si>
  <si>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</si>
  <si>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</si>
  <si>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</si>
  <si>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</si>
  <si>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</si>
  <si>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</si>
  <si>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</si>
  <si>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</si>
  <si>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</si>
  <si>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</si>
  <si>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</si>
  <si>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</si>
  <si>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</si>
  <si>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</si>
  <si>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</si>
  <si>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</si>
  <si>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</si>
  <si>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</si>
  <si>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</si>
  <si>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</si>
  <si>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</si>
  <si>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</si>
  <si>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</si>
  <si>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</si>
  <si>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</si>
  <si>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</si>
  <si>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</si>
  <si>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</si>
  <si>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</si>
  <si>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</si>
  <si>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</si>
  <si>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</si>
  <si>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</si>
  <si>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</si>
  <si>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</si>
  <si>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</si>
  <si>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</si>
  <si>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</si>
  <si>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</si>
  <si>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</si>
  <si>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</si>
  <si>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</si>
  <si>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</si>
  <si>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</si>
  <si>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</si>
  <si>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</si>
  <si>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</si>
  <si>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</si>
  <si>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</si>
  <si>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</si>
  <si>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</si>
  <si>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</si>
  <si>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</si>
  <si>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</si>
  <si>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</si>
  <si>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</si>
  <si>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</si>
  <si>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</si>
  <si>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</si>
  <si>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</si>
  <si>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</si>
  <si>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</si>
  <si>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</si>
  <si>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</si>
  <si>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</si>
  <si>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</si>
  <si>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</si>
  <si>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</si>
  <si>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</si>
  <si>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</si>
  <si>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</si>
  <si>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</si>
  <si>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</si>
  <si>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</si>
  <si>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</si>
  <si>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</si>
  <si>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</si>
  <si>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</si>
  <si>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</si>
  <si>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</si>
  <si>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</si>
  <si>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</si>
  <si>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</si>
  <si>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</si>
  <si>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</si>
  <si>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</si>
  <si>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</si>
  <si>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</si>
  <si>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</si>
  <si>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</si>
  <si>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</si>
  <si>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</si>
  <si>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</si>
  <si>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</si>
  <si>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</si>
  <si>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</si>
  <si>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</si>
  <si>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</si>
  <si>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</si>
  <si>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</si>
  <si>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</si>
  <si>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</si>
  <si>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</si>
  <si>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</si>
  <si>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</si>
  <si>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</si>
  <si>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</si>
  <si>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</si>
  <si>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</si>
  <si>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</si>
  <si>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</si>
  <si>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</si>
  <si>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</si>
  <si>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</si>
  <si>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</si>
  <si>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</si>
  <si>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</si>
  <si>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</si>
  <si>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</si>
  <si>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</si>
  <si>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</si>
  <si>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</si>
  <si>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</si>
  <si>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</si>
  <si>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</si>
  <si>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</si>
  <si>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</si>
  <si>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</si>
  <si>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</si>
  <si>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</si>
  <si>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</si>
  <si>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</si>
  <si>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</si>
  <si>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</si>
  <si>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</si>
  <si>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</si>
  <si>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</si>
  <si>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</si>
  <si>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</si>
  <si>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</si>
  <si>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</si>
  <si>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</si>
  <si>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</si>
  <si>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</si>
  <si>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</si>
  <si>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</si>
  <si>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</si>
  <si>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</si>
  <si>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</si>
  <si>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</si>
  <si>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</si>
  <si>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</si>
  <si>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</si>
  <si>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</si>
  <si>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</si>
  <si>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</si>
  <si>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</si>
  <si>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</si>
  <si>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</si>
  <si>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</si>
  <si>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</si>
  <si>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</si>
  <si>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</si>
  <si>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</si>
  <si>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</si>
  <si>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</si>
  <si>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</si>
  <si>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</si>
  <si>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</si>
  <si>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</si>
  <si>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</si>
  <si>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</si>
  <si>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</si>
  <si>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</si>
  <si>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</si>
  <si>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</si>
  <si>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</si>
  <si>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</si>
  <si>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</si>
  <si>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</si>
  <si>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</si>
  <si>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</si>
  <si>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</si>
  <si>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</si>
  <si>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</si>
  <si>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</si>
  <si>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</si>
  <si>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</si>
  <si>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</si>
  <si>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</si>
  <si>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</si>
  <si>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</si>
  <si>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</si>
  <si>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</si>
  <si>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</si>
  <si>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</si>
  <si>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</si>
  <si>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</si>
  <si>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</si>
  <si>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</si>
  <si>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</si>
  <si>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</si>
  <si>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</si>
  <si>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</si>
  <si>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</si>
  <si>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</si>
  <si>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</si>
  <si>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</si>
  <si>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</si>
  <si>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</si>
  <si>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</si>
  <si>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</si>
  <si>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</si>
  <si>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</si>
  <si>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</si>
  <si>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</si>
  <si>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</si>
  <si>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</si>
  <si>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</si>
  <si>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</si>
  <si>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</si>
  <si>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</si>
  <si>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</si>
  <si>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</si>
  <si>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</si>
  <si>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</si>
  <si>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</si>
  <si>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</si>
  <si>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</si>
  <si>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</si>
  <si>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</si>
  <si>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</si>
  <si>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</si>
  <si>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</si>
  <si>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</si>
  <si>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</si>
  <si>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</si>
  <si>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</si>
  <si>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</si>
  <si>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</si>
  <si>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</si>
  <si>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</si>
  <si>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</si>
  <si>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</si>
  <si>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</si>
  <si>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</si>
  <si>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</si>
  <si>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</si>
  <si>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</si>
  <si>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</si>
  <si>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</si>
  <si>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</si>
  <si>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</si>
  <si>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</si>
  <si>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</si>
  <si>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</si>
  <si>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</si>
  <si>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</si>
  <si>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</si>
  <si>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</si>
  <si>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</si>
  <si>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</si>
  <si>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</si>
  <si>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</si>
  <si>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</si>
  <si>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</si>
  <si>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</si>
  <si>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</si>
  <si>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</si>
  <si>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</si>
  <si>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</si>
  <si>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</si>
  <si>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</si>
  <si>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</si>
  <si>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</si>
  <si>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</si>
  <si>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</si>
  <si>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</si>
  <si>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</si>
  <si>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</si>
  <si>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</si>
  <si>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</si>
  <si>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</si>
  <si>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</si>
  <si>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</si>
  <si>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</si>
  <si>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</si>
  <si>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</si>
  <si>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</si>
  <si>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</si>
  <si>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</si>
  <si>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</si>
  <si>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</si>
  <si>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</si>
  <si>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</si>
  <si>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</si>
  <si>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</si>
  <si>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</si>
  <si>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</si>
  <si>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</si>
  <si>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</si>
  <si>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</si>
  <si>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</si>
  <si>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</si>
  <si>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</si>
  <si>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</si>
  <si>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</si>
  <si>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</si>
  <si>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</si>
  <si>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</si>
  <si>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</si>
  <si>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</si>
  <si>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</si>
  <si>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</si>
  <si>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</si>
  <si>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</si>
  <si>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</si>
  <si>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</si>
  <si>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</si>
  <si>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</si>
  <si>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</si>
  <si>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</si>
  <si>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</si>
  <si>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</si>
  <si>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</si>
  <si>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</si>
  <si>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</si>
  <si>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</si>
  <si>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</si>
  <si>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</si>
  <si>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</si>
  <si>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</si>
  <si>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</si>
  <si>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</si>
  <si>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</si>
  <si>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</si>
  <si>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</si>
  <si>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</si>
  <si>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</si>
  <si>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</si>
  <si>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</si>
  <si>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</si>
  <si>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</si>
  <si>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</si>
  <si>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</si>
  <si>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</si>
  <si>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</si>
  <si>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</si>
  <si>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</si>
  <si>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</si>
  <si>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</si>
  <si>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</si>
  <si>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</si>
  <si>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</si>
  <si>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</si>
  <si>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</si>
  <si>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</si>
  <si>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</si>
  <si>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</si>
  <si>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</si>
  <si>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</si>
  <si>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</si>
  <si>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</si>
  <si>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</si>
  <si>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</si>
  <si>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</si>
  <si>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</si>
  <si>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</si>
  <si>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</si>
  <si>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</si>
  <si>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</si>
  <si>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</si>
  <si>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</si>
  <si>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</si>
  <si>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</si>
  <si>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</si>
  <si>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</si>
  <si>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</si>
  <si>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</si>
  <si>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</si>
  <si>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</si>
  <si>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</si>
  <si>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</si>
  <si>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</si>
  <si>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</si>
  <si>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</si>
  <si>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</si>
  <si>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</si>
  <si>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</si>
  <si>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</si>
  <si>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</si>
  <si>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</si>
  <si>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</si>
  <si>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</si>
  <si>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</si>
  <si>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</si>
  <si>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</si>
  <si>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</si>
  <si>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</si>
  <si>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</si>
  <si>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</si>
  <si>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</si>
  <si>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</si>
  <si>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</si>
  <si>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</si>
  <si>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</si>
  <si>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</si>
  <si>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</si>
  <si>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</si>
  <si>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</si>
  <si>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</si>
  <si>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</si>
  <si>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</si>
  <si>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</si>
  <si>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</si>
  <si>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</si>
  <si>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</si>
  <si>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</si>
  <si>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</si>
  <si>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</si>
  <si>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</si>
  <si>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</si>
  <si>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</si>
  <si>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</si>
  <si>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</si>
  <si>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</si>
  <si>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</si>
  <si>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</si>
  <si>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</si>
  <si>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</si>
  <si>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</si>
  <si>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</si>
  <si>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</si>
  <si>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</si>
  <si>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</si>
  <si>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</si>
  <si>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</si>
  <si>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</si>
  <si>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</si>
  <si>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</si>
  <si>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</si>
  <si>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</si>
  <si>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</si>
  <si>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</si>
  <si>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</si>
  <si>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</si>
  <si>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</si>
  <si>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</si>
  <si>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</si>
  <si>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</si>
  <si>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</si>
  <si>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</si>
  <si>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</si>
  <si>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</si>
  <si>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</si>
  <si>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</si>
  <si>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</si>
  <si>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</si>
  <si>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</si>
  <si>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</si>
  <si>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</si>
  <si>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</si>
  <si>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</si>
  <si>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</si>
  <si>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</si>
  <si>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</si>
  <si>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</si>
  <si>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</si>
  <si>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</si>
  <si>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</si>
  <si>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</si>
  <si>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</si>
  <si>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</si>
  <si>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</si>
  <si>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</si>
  <si>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</si>
  <si>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</si>
  <si>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</si>
  <si>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</si>
  <si>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</si>
  <si>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</si>
  <si>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</si>
  <si>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</si>
  <si>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</si>
  <si>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</si>
  <si>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</si>
  <si>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</si>
  <si>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</si>
  <si>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</si>
  <si>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</si>
  <si>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</si>
  <si>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</si>
  <si>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</si>
  <si>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</si>
  <si>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</si>
  <si>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</si>
  <si>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</si>
  <si>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</si>
  <si>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</si>
  <si>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</si>
  <si>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</si>
  <si>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</si>
  <si>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</si>
  <si>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</si>
  <si>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</si>
  <si>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</si>
  <si>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</si>
  <si>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</si>
  <si>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</si>
  <si>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</si>
  <si>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</si>
  <si>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</si>
  <si>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</si>
  <si>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</si>
  <si>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</si>
  <si>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</si>
  <si>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</si>
  <si>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</si>
  <si>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</si>
  <si>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</si>
  <si>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</si>
  <si>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</si>
  <si>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</si>
  <si>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</si>
  <si>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</si>
  <si>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</si>
  <si>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</si>
  <si>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</si>
  <si>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</si>
  <si>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</si>
  <si>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</si>
  <si>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</si>
  <si>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</si>
  <si>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</si>
  <si>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</si>
  <si>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</si>
  <si>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</si>
  <si>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</si>
  <si>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</si>
  <si>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</si>
  <si>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</si>
  <si>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</si>
  <si>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</si>
  <si>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</si>
  <si>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</si>
  <si>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</si>
  <si>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</si>
  <si>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</si>
  <si>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</si>
  <si>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</si>
  <si>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</si>
  <si>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</si>
  <si>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</si>
  <si>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</si>
  <si>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</si>
  <si>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</si>
  <si>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</si>
  <si>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</si>
  <si>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</si>
  <si>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</si>
  <si>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</si>
  <si>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</si>
  <si>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</si>
  <si>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</si>
  <si>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</si>
  <si>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</si>
  <si>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</si>
  <si>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</si>
  <si>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</si>
  <si>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</si>
  <si>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</si>
  <si>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</si>
  <si>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</si>
  <si>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</si>
  <si>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</si>
  <si>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</si>
  <si>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</si>
  <si>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</si>
  <si>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</si>
  <si>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</si>
  <si>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</si>
  <si>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</si>
  <si>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</si>
  <si>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</si>
  <si>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</si>
  <si>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</si>
  <si>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</si>
  <si>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</si>
  <si>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</si>
  <si>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</si>
  <si>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</si>
  <si>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</si>
  <si>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</si>
  <si>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</si>
  <si>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</si>
  <si>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</si>
  <si>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</si>
  <si>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</si>
  <si>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</si>
  <si>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</si>
  <si>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</si>
  <si>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</si>
  <si>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</si>
  <si>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</si>
  <si>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</si>
  <si>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</si>
  <si>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</si>
  <si>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</si>
  <si>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</si>
  <si>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</si>
  <si>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</si>
  <si>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</si>
  <si>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</si>
  <si>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</si>
  <si>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</si>
  <si>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</si>
  <si>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</si>
  <si>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</si>
  <si>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</si>
  <si>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</si>
  <si>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</si>
  <si>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</si>
  <si>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</si>
  <si>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</si>
  <si>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</si>
  <si>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</si>
  <si>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</si>
  <si>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</si>
  <si>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</si>
  <si>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</si>
  <si>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</si>
  <si>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</si>
  <si>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</si>
  <si>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</si>
  <si>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</si>
  <si>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</si>
  <si>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</si>
  <si>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</si>
  <si>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</si>
  <si>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</si>
  <si>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</si>
  <si>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</si>
  <si>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</si>
  <si>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</si>
  <si>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</si>
  <si>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</si>
  <si>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</si>
  <si>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</si>
  <si>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</si>
  <si>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</si>
  <si>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</si>
  <si>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</si>
  <si>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</si>
  <si>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</si>
  <si>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</si>
  <si>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</si>
  <si>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</si>
  <si>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</si>
  <si>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</si>
  <si>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</si>
  <si>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</si>
  <si>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</si>
  <si>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</si>
  <si>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</si>
  <si>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</si>
  <si>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</si>
  <si>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</si>
  <si>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</si>
  <si>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</si>
  <si>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</si>
  <si>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</si>
  <si>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</si>
  <si>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</si>
  <si>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</si>
  <si>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</si>
  <si>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</si>
  <si>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</si>
  <si>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</si>
  <si>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</si>
  <si>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</si>
  <si>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</si>
  <si>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</si>
  <si>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</si>
  <si>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</si>
  <si>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</si>
  <si>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</si>
  <si>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</si>
  <si>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</si>
  <si>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</si>
  <si>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</si>
  <si>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</si>
  <si>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</si>
  <si>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</si>
  <si>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</si>
  <si>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</si>
  <si>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</si>
  <si>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</si>
  <si>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</si>
  <si>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</si>
  <si>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</si>
  <si>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</si>
  <si>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</si>
  <si>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</si>
  <si>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</si>
  <si>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</si>
  <si>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</si>
  <si>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</si>
  <si>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</si>
  <si>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</si>
  <si>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</si>
  <si>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</si>
  <si>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</si>
  <si>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</si>
  <si>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</si>
  <si>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</si>
  <si>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</si>
  <si>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</si>
  <si>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</si>
  <si>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</si>
  <si>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</si>
  <si>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</si>
  <si>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</si>
  <si>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</si>
  <si>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</si>
  <si>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</si>
  <si>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</si>
  <si>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</si>
  <si>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</si>
  <si>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</si>
  <si>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</si>
  <si>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</si>
  <si>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</si>
  <si>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</si>
  <si>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</si>
  <si>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</si>
  <si>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</si>
  <si>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</si>
  <si>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</si>
  <si>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</si>
  <si>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</si>
  <si>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</si>
  <si>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</si>
  <si>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</si>
  <si>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</si>
  <si>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</si>
  <si>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</si>
  <si>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</si>
  <si>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</si>
  <si>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</si>
  <si>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</si>
  <si>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</si>
  <si>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</si>
  <si>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</si>
  <si>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</si>
  <si>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</si>
  <si>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</si>
  <si>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</si>
  <si>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</si>
  <si>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</si>
  <si>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</si>
  <si>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</si>
  <si>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</si>
  <si>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</si>
  <si>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</si>
  <si>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</si>
  <si>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</si>
  <si>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</si>
  <si>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</si>
  <si>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</si>
  <si>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</si>
  <si>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</si>
  <si>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</si>
  <si>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</si>
  <si>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</si>
  <si>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</si>
  <si>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</si>
  <si>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</si>
  <si>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</si>
  <si>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</si>
  <si>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</si>
  <si>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</si>
  <si>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</si>
  <si>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</si>
  <si>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</si>
  <si>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</si>
  <si>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</si>
  <si>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</si>
  <si>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</si>
  <si>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</si>
  <si>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</si>
  <si>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</si>
  <si>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</si>
  <si>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</si>
  <si>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</si>
  <si>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</si>
  <si>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</si>
  <si>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</si>
  <si>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</si>
  <si>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</si>
  <si>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</si>
  <si>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</si>
  <si>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</si>
  <si>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</si>
  <si>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</si>
  <si>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</si>
  <si>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</si>
  <si>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</si>
  <si>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</si>
  <si>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</si>
  <si>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</si>
  <si>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</si>
  <si>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</si>
  <si>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</si>
  <si>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</si>
  <si>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</si>
  <si>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</si>
  <si>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</si>
  <si>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</si>
  <si>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</si>
  <si>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</si>
  <si>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</si>
  <si>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</si>
  <si>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</si>
  <si>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</si>
  <si>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</si>
  <si>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</si>
  <si>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</si>
  <si>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</si>
  <si>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</si>
  <si>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</si>
  <si>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</si>
  <si>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</si>
  <si>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</si>
  <si>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</si>
  <si>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</si>
  <si>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</si>
  <si>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</si>
  <si>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</si>
  <si>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</si>
  <si>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</si>
  <si>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</si>
  <si>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</si>
  <si>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</si>
  <si>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</si>
  <si>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</si>
  <si>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</si>
  <si>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</si>
  <si>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</si>
  <si>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</si>
  <si>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</si>
  <si>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</si>
  <si>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</si>
  <si>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</si>
  <si>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</si>
  <si>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</si>
  <si>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</si>
  <si>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</si>
  <si>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</si>
  <si>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</si>
  <si>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</si>
  <si>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</si>
  <si>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</si>
  <si>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</si>
  <si>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</si>
  <si>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</si>
  <si>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</si>
  <si>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</si>
  <si>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</si>
  <si>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</si>
  <si>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</si>
  <si>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</si>
  <si>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</si>
  <si>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</si>
  <si>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</si>
  <si>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</si>
  <si>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</si>
  <si>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</si>
  <si>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</si>
  <si>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</si>
  <si>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</si>
  <si>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</si>
  <si>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</si>
  <si>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</si>
  <si>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</si>
  <si>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</si>
  <si>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</si>
  <si>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</si>
  <si>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</si>
  <si>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</si>
  <si>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</si>
  <si>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</si>
  <si>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</si>
  <si>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</si>
  <si>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</si>
  <si>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</si>
  <si>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</si>
  <si>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</si>
  <si>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</si>
  <si>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</si>
  <si>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</si>
  <si>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</si>
  <si>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</si>
  <si>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</si>
  <si>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</si>
  <si>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</si>
  <si>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</si>
  <si>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</si>
  <si>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</si>
  <si>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</si>
  <si>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</si>
  <si>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</si>
  <si>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</si>
  <si>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</si>
  <si>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</si>
  <si>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</si>
  <si>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</si>
  <si>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</si>
  <si>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</si>
  <si>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</si>
  <si>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</si>
  <si>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</si>
  <si>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</si>
  <si>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</si>
  <si>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</si>
  <si>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</si>
  <si>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</si>
  <si>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</si>
  <si>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</si>
  <si>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</si>
  <si>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</si>
  <si>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</si>
  <si>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</si>
  <si>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</si>
  <si>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</si>
  <si>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</si>
  <si>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</si>
  <si>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</si>
  <si>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</si>
  <si>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</si>
  <si>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</si>
  <si>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</si>
  <si>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</si>
  <si>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</si>
  <si>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</si>
  <si>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</si>
  <si>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</si>
  <si>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</si>
  <si>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</si>
  <si>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</si>
  <si>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</si>
  <si>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</si>
  <si>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</si>
  <si>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</si>
  <si>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</si>
  <si>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</si>
  <si>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</si>
  <si>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</si>
  <si>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</si>
  <si>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</si>
  <si>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</si>
  <si>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</si>
  <si>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</si>
  <si>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</si>
  <si>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</si>
  <si>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</si>
  <si>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</si>
  <si>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</si>
  <si>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</si>
  <si>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</si>
  <si>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</si>
  <si>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</si>
  <si>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</si>
  <si>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</si>
  <si>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</si>
  <si>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</si>
  <si>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</si>
  <si>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</si>
  <si>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</si>
  <si>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</si>
  <si>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</si>
  <si>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</si>
  <si>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</si>
  <si>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</si>
  <si>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</si>
  <si>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</si>
  <si>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</si>
  <si>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</si>
  <si>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</si>
  <si>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</si>
  <si>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</si>
  <si>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</si>
  <si>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</si>
  <si>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</si>
  <si>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</si>
  <si>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</si>
  <si>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</si>
  <si>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</si>
  <si>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</si>
  <si>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</si>
  <si>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</si>
  <si>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</si>
  <si>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</si>
  <si>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</si>
  <si>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</si>
  <si>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</si>
  <si>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</si>
  <si>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</si>
  <si>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</si>
  <si>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</si>
  <si>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</si>
  <si>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</si>
  <si>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</si>
  <si>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</si>
  <si>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</si>
  <si>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</si>
  <si>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</si>
  <si>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</si>
  <si>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</si>
  <si>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</si>
  <si>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</si>
  <si>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</si>
  <si>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</si>
  <si>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</si>
  <si>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</si>
  <si>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</si>
  <si>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</si>
  <si>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</si>
  <si>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</si>
  <si>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</si>
  <si>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</si>
  <si>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</si>
  <si>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</si>
  <si>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</si>
  <si>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</si>
  <si>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</si>
  <si>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</si>
  <si>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</si>
  <si>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</si>
  <si>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</si>
  <si>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</si>
  <si>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</si>
  <si>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</si>
  <si>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</si>
  <si>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</si>
  <si>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</si>
  <si>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</si>
  <si>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</si>
  <si>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</si>
  <si>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</si>
  <si>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</si>
  <si>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</si>
  <si>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</si>
  <si>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</si>
  <si>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</si>
  <si>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</si>
  <si>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</si>
  <si>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</si>
  <si>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</si>
  <si>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</si>
  <si>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</si>
  <si>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</si>
  <si>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</si>
  <si>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</si>
  <si>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</si>
  <si>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</si>
  <si>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</si>
  <si>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</si>
  <si>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</si>
  <si>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</si>
  <si>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</si>
  <si>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</si>
  <si>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</si>
  <si>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</si>
  <si>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</si>
  <si>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</si>
  <si>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</si>
  <si>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</si>
  <si>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</si>
  <si>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</si>
  <si>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</si>
  <si>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</si>
  <si>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</si>
  <si>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</si>
  <si>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</si>
  <si>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</si>
  <si>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</si>
  <si>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</si>
  <si>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</si>
  <si>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</si>
  <si>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</si>
  <si>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</si>
  <si>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</si>
  <si>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</si>
  <si>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</si>
  <si>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</si>
  <si>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</si>
  <si>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</si>
  <si>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</si>
  <si>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</si>
  <si>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</si>
  <si>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</si>
  <si>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</si>
  <si>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</si>
  <si>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</si>
  <si>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</si>
  <si>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</si>
  <si>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</si>
  <si>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</si>
  <si>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</si>
  <si>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</si>
  <si>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</si>
  <si>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</si>
  <si>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</si>
  <si>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</si>
  <si>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</si>
  <si>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</si>
  <si>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</si>
  <si>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</si>
  <si>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</si>
  <si>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</si>
  <si>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</si>
  <si>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</si>
  <si>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</si>
  <si>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</si>
  <si>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</si>
  <si>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</si>
  <si>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</si>
  <si>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</si>
  <si>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</si>
  <si>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</si>
  <si>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</si>
  <si>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</si>
  <si>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</si>
  <si>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</si>
  <si>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</si>
  <si>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</si>
  <si>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</si>
  <si>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</si>
  <si>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</si>
  <si>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</si>
  <si>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</si>
  <si>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</si>
  <si>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</si>
  <si>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</si>
  <si>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</si>
  <si>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</si>
  <si>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</si>
  <si>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</si>
  <si>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</si>
  <si>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</si>
  <si>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</si>
  <si>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</si>
  <si>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</si>
  <si>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</si>
  <si>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</si>
  <si>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</si>
  <si>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</si>
  <si>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</si>
  <si>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</si>
  <si>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</si>
  <si>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</si>
  <si>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</si>
  <si>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</si>
  <si>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</si>
  <si>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</si>
  <si>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</si>
  <si>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</si>
  <si>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</si>
  <si>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</si>
  <si>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</si>
  <si>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</si>
  <si>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</si>
  <si>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</si>
  <si>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</si>
  <si>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</si>
  <si>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</si>
  <si>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</si>
  <si>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</si>
  <si>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</si>
  <si>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</si>
  <si>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</si>
  <si>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</si>
  <si>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</si>
  <si>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</si>
  <si>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</si>
  <si>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</si>
  <si>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</si>
  <si>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</si>
  <si>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</si>
  <si>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</si>
  <si>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</si>
  <si>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</si>
  <si>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</si>
  <si>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</si>
  <si>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</si>
  <si>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</si>
  <si>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</si>
  <si>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</si>
  <si>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</si>
  <si>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</si>
  <si>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</si>
  <si>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</si>
  <si>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</si>
  <si>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</si>
  <si>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</si>
  <si>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</si>
  <si>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</si>
  <si>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</si>
  <si>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</si>
  <si>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</si>
  <si>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</si>
  <si>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</si>
  <si>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</si>
  <si>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</si>
  <si>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</si>
  <si>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</si>
  <si>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</si>
  <si>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</si>
  <si>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</si>
  <si>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</si>
  <si>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</si>
  <si>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</si>
  <si>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</si>
  <si>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</si>
  <si>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</si>
  <si>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</si>
  <si>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</si>
  <si>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</si>
  <si>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</si>
  <si>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</si>
  <si>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</si>
  <si>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</si>
  <si>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</si>
  <si>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</si>
  <si>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</si>
  <si>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</si>
  <si>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</si>
  <si>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</si>
  <si>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</si>
  <si>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</si>
  <si>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</si>
  <si>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</si>
  <si>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</si>
  <si>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</si>
  <si>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</si>
  <si>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</si>
  <si>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</si>
  <si>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</si>
  <si>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</si>
  <si>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</si>
  <si>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</si>
  <si>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</si>
  <si>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</si>
  <si>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</si>
  <si>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</si>
  <si>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</si>
  <si>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</si>
  <si>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</si>
  <si>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</si>
  <si>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</si>
  <si>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</si>
  <si>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</si>
  <si>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</si>
  <si>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</si>
  <si>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</si>
  <si>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</si>
  <si>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</si>
  <si>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</si>
  <si>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</si>
  <si>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</si>
  <si>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</si>
  <si>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</si>
  <si>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</si>
  <si>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</si>
  <si>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</si>
  <si>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</si>
  <si>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</si>
  <si>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</si>
  <si>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</si>
  <si>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</si>
  <si>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</si>
  <si>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</si>
  <si>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</si>
  <si>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</si>
  <si>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</si>
  <si>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</si>
  <si>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</si>
  <si>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</si>
  <si>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</si>
  <si>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</si>
  <si>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</si>
  <si>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</si>
  <si>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</si>
  <si>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</si>
  <si>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</si>
  <si>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</si>
  <si>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</si>
  <si>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</si>
  <si>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</si>
  <si>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</si>
  <si>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</si>
  <si>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</si>
  <si>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</si>
  <si>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</si>
  <si>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</si>
  <si>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</si>
  <si>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</si>
  <si>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</si>
  <si>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</si>
  <si>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</si>
  <si>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</si>
  <si>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</si>
  <si>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</si>
  <si>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</si>
  <si>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</si>
  <si>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</si>
  <si>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</si>
  <si>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</si>
  <si>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</si>
  <si>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</si>
  <si>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</si>
  <si>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</si>
  <si>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</si>
  <si>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</si>
  <si>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</si>
  <si>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</si>
  <si>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</si>
  <si>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</si>
  <si>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</si>
  <si>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</si>
  <si>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</si>
  <si>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</si>
  <si>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</si>
  <si>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</si>
  <si>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</si>
  <si>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</si>
  <si>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</si>
  <si>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</si>
  <si>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</si>
  <si>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</si>
  <si>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</si>
  <si>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</si>
  <si>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</si>
  <si>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</si>
  <si>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</si>
  <si>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</si>
  <si>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</si>
  <si>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</si>
  <si>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</si>
  <si>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</si>
  <si>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</si>
  <si>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</si>
  <si>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</si>
  <si>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</si>
  <si>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</si>
  <si>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</si>
  <si>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</si>
  <si>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</si>
  <si>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</si>
  <si>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</si>
  <si>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</si>
  <si>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</si>
  <si>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</si>
  <si>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</si>
  <si>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</si>
  <si>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</si>
  <si>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</si>
  <si>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</si>
  <si>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</si>
  <si>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</si>
  <si>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</si>
  <si>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</si>
  <si>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</si>
  <si>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</si>
  <si>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</si>
  <si>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</si>
  <si>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</si>
  <si>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</si>
  <si>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</si>
  <si>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</si>
  <si>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</si>
  <si>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</si>
  <si>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</si>
  <si>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</si>
  <si>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</si>
  <si>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</si>
  <si>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</si>
  <si>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</si>
  <si>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</si>
  <si>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</si>
  <si>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</si>
  <si>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</si>
  <si>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</si>
  <si>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</si>
  <si>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</si>
  <si>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</si>
  <si>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</si>
  <si>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</si>
  <si>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</si>
  <si>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</si>
  <si>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</si>
  <si>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</si>
  <si>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</si>
  <si>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</si>
  <si>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</si>
  <si>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</si>
  <si>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</si>
  <si>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</si>
  <si>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</si>
  <si>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</si>
  <si>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</si>
  <si>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</si>
  <si>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</si>
  <si>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</si>
  <si>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</si>
  <si>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</si>
  <si>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</si>
  <si>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</si>
  <si>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</si>
  <si>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</si>
  <si>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</si>
  <si>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</si>
  <si>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</si>
  <si>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</si>
  <si>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</si>
  <si>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</si>
  <si>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</si>
  <si>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</si>
  <si>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</si>
  <si>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</si>
  <si>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</si>
  <si>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</si>
  <si>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</si>
  <si>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</si>
  <si>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</si>
  <si>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</si>
  <si>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</si>
  <si>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</si>
  <si>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</si>
  <si>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</si>
  <si>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</si>
  <si>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</si>
  <si>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</si>
  <si>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</si>
  <si>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</si>
  <si>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</si>
  <si>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</si>
  <si>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</si>
  <si>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</si>
  <si>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</si>
  <si>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</si>
  <si>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</si>
  <si>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</si>
  <si>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</si>
  <si>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</si>
  <si>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</si>
  <si>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</si>
  <si>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</si>
  <si>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</si>
  <si>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</si>
  <si>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</si>
  <si>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</si>
  <si>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</si>
  <si>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</si>
  <si>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</si>
  <si>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</si>
  <si>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</si>
  <si>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</si>
  <si>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</si>
  <si>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</si>
  <si>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</si>
  <si>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</si>
  <si>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</si>
  <si>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</si>
  <si>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</si>
  <si>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</si>
  <si>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</si>
  <si>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</si>
  <si>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</si>
  <si>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</si>
  <si>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</si>
  <si>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</si>
  <si>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</si>
  <si>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</si>
  <si>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</si>
  <si>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</si>
  <si>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</si>
  <si>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</si>
  <si>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</si>
  <si>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</si>
  <si>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</si>
  <si>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</si>
  <si>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</si>
  <si>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</si>
  <si>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</si>
  <si>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</si>
  <si>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</si>
  <si>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</si>
  <si>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</si>
  <si>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</si>
  <si>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</si>
  <si>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</si>
  <si>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</si>
  <si>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</si>
  <si>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</si>
  <si>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</si>
  <si>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</si>
  <si>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</si>
  <si>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</si>
  <si>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</si>
  <si>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</si>
  <si>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</si>
  <si>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</si>
  <si>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</si>
  <si>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</si>
  <si>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</si>
  <si>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</si>
  <si>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</si>
  <si>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</si>
  <si>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</si>
  <si>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</si>
  <si>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</si>
  <si>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</si>
  <si>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</si>
  <si>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</si>
  <si>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</si>
  <si>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</si>
  <si>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</si>
  <si>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</si>
  <si>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</si>
  <si>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</si>
  <si>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</si>
  <si>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</si>
  <si>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</si>
  <si>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</si>
  <si>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</si>
  <si>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</si>
  <si>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</si>
  <si>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</si>
  <si>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</si>
  <si>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</si>
  <si>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</si>
  <si>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</si>
  <si>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</si>
  <si>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</si>
  <si>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</si>
  <si>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</si>
  <si>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</si>
  <si>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</si>
  <si>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</si>
  <si>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</si>
  <si>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</si>
  <si>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</si>
  <si>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</si>
  <si>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</si>
  <si>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</si>
  <si>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</si>
  <si>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</si>
  <si>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</si>
  <si>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</si>
  <si>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</si>
  <si>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</si>
  <si>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</si>
  <si>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</si>
  <si>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</si>
  <si>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</si>
  <si>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</si>
  <si>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</si>
  <si>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</si>
  <si>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</si>
  <si>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</si>
  <si>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</si>
  <si>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</si>
  <si>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</si>
  <si>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</si>
  <si>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</si>
  <si>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</si>
  <si>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</si>
  <si>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</si>
  <si>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</si>
  <si>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</si>
  <si>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</si>
  <si>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</si>
  <si>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</si>
  <si>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</si>
  <si>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</si>
  <si>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</si>
  <si>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</si>
  <si>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</si>
  <si>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</si>
  <si>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</si>
  <si>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</si>
  <si>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</si>
  <si>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</si>
  <si>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</si>
  <si>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</si>
  <si>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</si>
  <si>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</si>
  <si>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</si>
  <si>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</si>
  <si>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</si>
  <si>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</si>
  <si>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</si>
  <si>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</si>
  <si>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</si>
  <si>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</si>
  <si>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</si>
  <si>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</si>
  <si>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</si>
  <si>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</si>
  <si>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</si>
  <si>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</si>
  <si>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</si>
  <si>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</si>
  <si>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</si>
  <si>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</si>
  <si>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</si>
  <si>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</si>
  <si>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</si>
  <si>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</si>
  <si>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</si>
  <si>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</si>
  <si>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</si>
  <si>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</si>
  <si>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</si>
  <si>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</si>
  <si>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</si>
  <si>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</si>
  <si>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</si>
  <si>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</si>
  <si>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</si>
  <si>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</si>
  <si>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</si>
  <si>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</si>
  <si>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</si>
  <si>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</si>
  <si>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</si>
  <si>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</si>
  <si>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</si>
  <si>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</si>
  <si>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</si>
  <si>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</si>
  <si>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</si>
  <si>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</si>
  <si>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</si>
  <si>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</si>
  <si>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</si>
  <si>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</si>
  <si>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</si>
  <si>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</si>
  <si>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</si>
  <si>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</si>
  <si>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</si>
  <si>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</si>
  <si>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</si>
  <si>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</si>
  <si>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</si>
  <si>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</si>
  <si>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</si>
  <si>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</si>
  <si>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</si>
  <si>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</si>
  <si>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</si>
  <si>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</si>
  <si>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</si>
  <si>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</si>
  <si>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</si>
  <si>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</si>
  <si>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</si>
  <si>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</si>
  <si>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</si>
  <si>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</si>
  <si>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</si>
  <si>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</si>
  <si>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</si>
  <si>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</si>
  <si>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</si>
  <si>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</si>
  <si>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</si>
  <si>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</si>
  <si>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</si>
  <si>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</si>
  <si>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</si>
  <si>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</si>
  <si>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</si>
  <si>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</si>
  <si>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</si>
  <si>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</si>
  <si>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</si>
  <si>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</si>
  <si>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</si>
  <si>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</si>
  <si>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</si>
  <si>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</si>
  <si>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</si>
  <si>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</si>
  <si>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</si>
  <si>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</si>
  <si>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</si>
  <si>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</si>
  <si>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</si>
  <si>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</si>
  <si>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</si>
  <si>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</si>
  <si>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</si>
  <si>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</si>
  <si>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</si>
  <si>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</si>
  <si>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</si>
  <si>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</si>
  <si>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</si>
  <si>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</si>
  <si>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</si>
  <si>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</si>
  <si>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</si>
  <si>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</si>
  <si>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</si>
  <si>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</si>
  <si>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</si>
  <si>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</si>
  <si>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</si>
  <si>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</si>
  <si>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</si>
  <si>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</si>
  <si>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</si>
  <si>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</si>
  <si>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</si>
  <si>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</si>
  <si>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</si>
  <si>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</si>
  <si>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</si>
  <si>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</si>
  <si>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</si>
  <si>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</si>
  <si>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</si>
  <si>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</si>
  <si>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</si>
  <si>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</si>
  <si>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</si>
  <si>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</si>
  <si>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</si>
  <si>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</si>
  <si>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</si>
  <si>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</si>
  <si>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</si>
  <si>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</si>
  <si>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</si>
  <si>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</si>
  <si>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</si>
  <si>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</si>
  <si>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</si>
  <si>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</si>
  <si>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</si>
  <si>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</si>
  <si>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</si>
  <si>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</si>
  <si>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</si>
  <si>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</si>
  <si>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</si>
  <si>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</si>
  <si>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</si>
  <si>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</si>
  <si>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</si>
  <si>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</si>
  <si>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</si>
  <si>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</si>
  <si>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</si>
  <si>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</si>
  <si>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</si>
  <si>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</si>
  <si>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</si>
  <si>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</si>
  <si>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</si>
  <si>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</si>
  <si>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</si>
  <si>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</si>
  <si>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</si>
  <si>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</si>
  <si>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</si>
  <si>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</si>
  <si>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</si>
  <si>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</si>
  <si>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</si>
  <si>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</si>
  <si>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</si>
  <si>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</si>
  <si>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</si>
  <si>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</si>
  <si>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</si>
  <si>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</si>
  <si>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</si>
  <si>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</si>
  <si>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</si>
  <si>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</si>
  <si>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</si>
  <si>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</si>
  <si>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</si>
  <si>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</si>
  <si>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</si>
  <si>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</si>
  <si>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</si>
  <si>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</si>
  <si>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</si>
  <si>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</si>
  <si>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</si>
  <si>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</si>
  <si>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</si>
  <si>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</si>
  <si>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</si>
  <si>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</si>
  <si>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</si>
  <si>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</si>
  <si>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</si>
  <si>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</si>
  <si>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</si>
  <si>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</si>
  <si>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</si>
  <si>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</si>
  <si>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</si>
  <si>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</si>
  <si>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</si>
  <si>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</si>
  <si>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</si>
  <si>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</si>
  <si>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</si>
  <si>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</si>
  <si>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</si>
  <si>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</si>
  <si>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</si>
  <si>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</si>
  <si>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</si>
  <si>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</si>
  <si>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</si>
  <si>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</si>
  <si>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</si>
  <si>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</si>
  <si>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</si>
  <si>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</si>
  <si>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</si>
  <si>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</si>
  <si>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</si>
  <si>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</si>
  <si>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</si>
  <si>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</si>
  <si>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</si>
  <si>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</si>
  <si>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</si>
  <si>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</si>
  <si>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</si>
  <si>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</si>
  <si>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</si>
  <si>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</si>
  <si>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</si>
  <si>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</si>
  <si>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</si>
  <si>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</si>
  <si>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</si>
  <si>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</si>
  <si>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</si>
  <si>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</si>
  <si>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</si>
  <si>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</si>
  <si>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</si>
  <si>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</si>
  <si>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</si>
  <si>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</si>
  <si>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</si>
  <si>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</si>
  <si>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</si>
  <si>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</si>
  <si>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</si>
  <si>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</si>
  <si>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</si>
  <si>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</si>
  <si>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</si>
  <si>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</si>
  <si>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</si>
  <si>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</si>
  <si>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</si>
  <si>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</si>
  <si>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</si>
  <si>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</si>
  <si>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</si>
  <si>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</si>
  <si>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</si>
  <si>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</si>
  <si>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</si>
  <si>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</si>
  <si>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</si>
  <si>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</si>
  <si>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</si>
  <si>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</si>
  <si>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</si>
  <si>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</si>
  <si>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</si>
  <si>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</si>
  <si>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</si>
  <si>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</si>
  <si>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</si>
  <si>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</si>
  <si>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</si>
  <si>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</si>
  <si>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</si>
  <si>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</si>
  <si>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</si>
  <si>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</si>
  <si>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</si>
  <si>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</si>
  <si>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</si>
  <si>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</si>
  <si>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</si>
  <si>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</si>
  <si>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</si>
  <si>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</si>
  <si>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</si>
  <si>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</si>
  <si>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</si>
  <si>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</si>
  <si>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</si>
  <si>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</si>
  <si>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</si>
  <si>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</si>
  <si>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</si>
  <si>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</si>
  <si>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</si>
  <si>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</si>
  <si>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</si>
  <si>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</si>
  <si>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</si>
  <si>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</si>
  <si>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</si>
  <si>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</si>
  <si>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</si>
  <si>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</si>
  <si>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</si>
  <si>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</si>
  <si>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</si>
  <si>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</si>
  <si>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</si>
  <si>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</si>
  <si>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</si>
  <si>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</si>
  <si>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</si>
  <si>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</si>
  <si>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</si>
  <si>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</si>
  <si>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</si>
  <si>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</si>
  <si>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</si>
  <si>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</si>
  <si>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</si>
  <si>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</si>
  <si>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</si>
  <si>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</si>
  <si>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</si>
  <si>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</si>
  <si>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</si>
  <si>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</si>
  <si>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</si>
  <si>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</si>
  <si>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</si>
  <si>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</si>
  <si>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</si>
  <si>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</si>
  <si>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</si>
  <si>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</si>
  <si>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</si>
  <si>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</si>
  <si>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</si>
  <si>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</si>
  <si>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</si>
  <si>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</si>
  <si>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</si>
  <si>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</si>
  <si>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</si>
  <si>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</si>
  <si>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</si>
  <si>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</si>
  <si>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</si>
  <si>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</si>
  <si>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</si>
  <si>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</si>
  <si>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</si>
  <si>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</si>
  <si>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</si>
  <si>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</si>
  <si>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</si>
  <si>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</si>
  <si>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</si>
  <si>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</si>
  <si>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</si>
  <si>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</si>
  <si>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</si>
  <si>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</si>
  <si>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</si>
  <si>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</si>
  <si>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</si>
  <si>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</si>
  <si>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</si>
  <si>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</si>
  <si>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</si>
  <si>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</si>
  <si>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</si>
  <si>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</si>
  <si>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</si>
  <si>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</si>
  <si>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</si>
  <si>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</si>
  <si>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</si>
  <si>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</si>
  <si>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</si>
  <si>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</si>
  <si>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</si>
  <si>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</si>
  <si>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</si>
  <si>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</si>
  <si>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</si>
  <si>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</si>
  <si>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</si>
  <si>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</si>
  <si>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</si>
  <si>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</si>
  <si>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</si>
  <si>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</si>
  <si>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</si>
  <si>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</si>
  <si>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</si>
  <si>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</si>
  <si>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</si>
  <si>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</si>
  <si>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</si>
  <si>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</si>
  <si>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</si>
  <si>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</si>
  <si>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</si>
  <si>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</si>
  <si>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</si>
  <si>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</si>
  <si>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</si>
  <si>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</si>
  <si>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</si>
  <si>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</si>
  <si>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</si>
  <si>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</si>
  <si>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</si>
  <si>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</si>
  <si>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</si>
  <si>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</si>
  <si>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</si>
  <si>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</si>
  <si>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</si>
  <si>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</si>
  <si>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</si>
  <si>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</si>
  <si>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</si>
  <si>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</si>
  <si>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</si>
  <si>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</si>
  <si>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</si>
  <si>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</si>
  <si>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</si>
  <si>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</si>
  <si>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</si>
  <si>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</si>
  <si>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</si>
  <si>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</si>
  <si>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</si>
  <si>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</si>
  <si>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</si>
  <si>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</si>
  <si>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</si>
  <si>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</si>
  <si>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</si>
  <si>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</si>
  <si>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</si>
  <si>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</si>
  <si>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</si>
  <si>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</si>
  <si>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</si>
  <si>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</si>
  <si>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</si>
  <si>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</si>
  <si>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</si>
  <si>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</si>
  <si>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</si>
  <si>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</si>
  <si>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</si>
  <si>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</si>
  <si>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</si>
  <si>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</si>
  <si>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</si>
  <si>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</si>
  <si>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</si>
  <si>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</si>
  <si>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</si>
  <si>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</si>
  <si>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</si>
  <si>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</si>
  <si>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</si>
  <si>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</si>
  <si>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</si>
  <si>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</si>
  <si>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</si>
  <si>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</si>
  <si>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</si>
  <si>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</si>
  <si>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</si>
  <si>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</si>
  <si>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</si>
  <si>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</si>
  <si>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</si>
  <si>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</si>
  <si>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</si>
  <si>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</si>
  <si>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</si>
  <si>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</si>
  <si>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</si>
  <si>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</si>
  <si>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</si>
  <si>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</si>
  <si>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</si>
  <si>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</si>
  <si>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</si>
  <si>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</si>
  <si>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</si>
  <si>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</si>
  <si>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</si>
  <si>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</si>
  <si>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</si>
  <si>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</si>
  <si>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</si>
  <si>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</si>
  <si>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</si>
  <si>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</si>
  <si>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</si>
  <si>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</si>
  <si>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</si>
  <si>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</si>
  <si>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</si>
  <si>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</si>
  <si>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</si>
  <si>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</si>
  <si>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</si>
  <si>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</si>
  <si>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</si>
  <si>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</si>
  <si>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</si>
  <si>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</si>
  <si>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</si>
  <si>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</si>
  <si>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</si>
  <si>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</si>
  <si>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</si>
  <si>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</si>
  <si>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</si>
  <si>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</si>
  <si>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</si>
  <si>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</si>
  <si>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</si>
  <si>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</si>
  <si>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</si>
  <si>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</si>
  <si>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</si>
  <si>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</si>
  <si>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</si>
  <si>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</si>
  <si>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</si>
  <si>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</si>
  <si>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</si>
  <si>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</si>
  <si>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</si>
  <si>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</si>
  <si>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</si>
  <si>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</si>
  <si>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</si>
  <si>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</si>
  <si>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</si>
  <si>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</si>
  <si>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</si>
  <si>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</si>
  <si>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</si>
  <si>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</si>
  <si>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</si>
  <si>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</si>
  <si>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</si>
  <si>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</si>
  <si>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</si>
  <si>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</si>
  <si>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</si>
  <si>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</si>
  <si>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</si>
  <si>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</si>
  <si>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</si>
  <si>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</si>
  <si>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</si>
  <si>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</si>
  <si>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</si>
  <si>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</si>
  <si>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</si>
  <si>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</si>
  <si>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</si>
  <si>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</si>
  <si>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</si>
  <si>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</si>
  <si>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</si>
  <si>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</si>
  <si>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</si>
  <si>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</si>
  <si>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</si>
  <si>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</si>
  <si>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</si>
  <si>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</si>
  <si>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</si>
  <si>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</si>
  <si>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</si>
  <si>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</si>
  <si>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</si>
  <si>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</si>
  <si>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</si>
  <si>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</si>
  <si>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</si>
  <si>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</si>
  <si>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</si>
  <si>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</si>
  <si>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</si>
  <si>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</si>
  <si>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</si>
  <si>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</si>
  <si>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</si>
  <si>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</si>
  <si>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</si>
  <si>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</si>
  <si>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</si>
  <si>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</si>
  <si>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</si>
  <si>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</si>
  <si>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</si>
  <si>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</si>
  <si>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</si>
  <si>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</si>
  <si>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</si>
  <si>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</si>
  <si>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</si>
  <si>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</si>
  <si>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</si>
  <si>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</si>
  <si>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</si>
  <si>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</si>
  <si>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</si>
  <si>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</si>
  <si>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</si>
  <si>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</si>
  <si>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</si>
  <si>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</si>
  <si>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</si>
  <si>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</si>
  <si>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</si>
  <si>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</si>
  <si>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</si>
  <si>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</si>
  <si>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</si>
  <si>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</si>
  <si>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</si>
  <si>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</si>
  <si>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</si>
  <si>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</si>
  <si>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</si>
  <si>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</si>
  <si>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</si>
  <si>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</si>
  <si>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</si>
  <si>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</si>
  <si>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</si>
  <si>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</si>
  <si>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</si>
  <si>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</si>
  <si>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</si>
  <si>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</si>
  <si>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</si>
  <si>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</si>
  <si>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</si>
  <si>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</si>
  <si>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</si>
  <si>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</si>
  <si>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</si>
  <si>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</si>
  <si>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</si>
  <si>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</si>
  <si>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</si>
  <si>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</si>
  <si>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</si>
  <si>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</si>
  <si>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</si>
  <si>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</si>
  <si>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</si>
  <si>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</si>
  <si>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</si>
  <si>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</si>
  <si>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</si>
  <si>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</si>
  <si>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</si>
  <si>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</si>
  <si>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</si>
  <si>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</si>
  <si>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</si>
  <si>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</si>
  <si>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</si>
  <si>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</si>
  <si>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</si>
  <si>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</si>
  <si>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</si>
  <si>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</si>
  <si>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</si>
  <si>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</si>
  <si>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</si>
  <si>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</si>
  <si>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</si>
  <si>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</si>
  <si>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</si>
  <si>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</si>
  <si>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</si>
  <si>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</si>
  <si>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</si>
  <si>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</si>
  <si>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</si>
  <si>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</si>
  <si>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</si>
  <si>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</si>
  <si>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</si>
  <si>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</si>
  <si>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</si>
  <si>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</si>
  <si>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</si>
  <si>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</si>
  <si>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</si>
  <si>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</si>
  <si>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</si>
  <si>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</si>
  <si>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</si>
  <si>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</si>
  <si>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</si>
  <si>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</si>
  <si>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</si>
  <si>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</si>
  <si>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</si>
  <si>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</si>
  <si>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</si>
  <si>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</si>
  <si>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</si>
  <si>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</si>
  <si>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</si>
  <si>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</si>
  <si>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</si>
  <si>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</si>
  <si>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</si>
  <si>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</si>
  <si>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</si>
  <si>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</si>
  <si>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</si>
  <si>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</si>
  <si>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</si>
  <si>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</si>
  <si>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</si>
  <si>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</si>
  <si>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</si>
  <si>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</si>
  <si>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</si>
  <si>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</si>
  <si>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</si>
  <si>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</si>
  <si>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</si>
  <si>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</si>
  <si>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</si>
  <si>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</si>
  <si>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</si>
  <si>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</si>
  <si>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</si>
  <si>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</si>
  <si>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</si>
  <si>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</si>
  <si>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</si>
  <si>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</si>
  <si>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</si>
  <si>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</si>
  <si>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</si>
  <si>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</si>
  <si>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</si>
  <si>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</si>
  <si>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</si>
  <si>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</si>
  <si>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</si>
  <si>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</si>
  <si>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</si>
  <si>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</si>
  <si>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</si>
  <si>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</si>
  <si>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</si>
  <si>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</si>
  <si>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</si>
  <si>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</si>
  <si>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</si>
  <si>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</si>
  <si>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</si>
  <si>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</si>
  <si>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</si>
  <si>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</si>
  <si>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</si>
  <si>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</si>
  <si>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</si>
  <si>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</si>
  <si>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</si>
  <si>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</si>
  <si>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</si>
  <si>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</si>
  <si>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</si>
  <si>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</si>
  <si>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</si>
  <si>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</si>
  <si>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</si>
  <si>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</si>
  <si>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</si>
  <si>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</si>
  <si>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</si>
  <si>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</si>
  <si>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</si>
  <si>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</si>
  <si>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</si>
  <si>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</si>
  <si>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</si>
  <si>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</si>
  <si>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</si>
  <si>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</si>
  <si>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</si>
  <si>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</si>
  <si>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</si>
  <si>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</si>
  <si>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</si>
  <si>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</si>
  <si>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</si>
  <si>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</si>
  <si>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</si>
  <si>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</si>
  <si>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</si>
  <si>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</si>
  <si>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</si>
  <si>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</si>
  <si>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</si>
  <si>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</si>
  <si>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</si>
  <si>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</si>
  <si>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</si>
  <si>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</si>
  <si>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</si>
  <si>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</si>
  <si>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</si>
  <si>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</si>
  <si>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</si>
  <si>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</si>
  <si>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</si>
  <si>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</si>
  <si>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</si>
  <si>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</si>
  <si>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</si>
  <si>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</si>
  <si>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</si>
  <si>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</si>
  <si>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</si>
  <si>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</si>
  <si>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</si>
  <si>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</si>
  <si>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</si>
  <si>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</si>
  <si>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</si>
  <si>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</si>
  <si>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</si>
  <si>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</si>
  <si>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</si>
  <si>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</si>
  <si>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</si>
  <si>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</si>
  <si>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</si>
  <si>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</si>
  <si>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</si>
  <si>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</si>
  <si>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</si>
  <si>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</si>
  <si>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</si>
  <si>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</si>
  <si>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</si>
  <si>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</si>
  <si>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</si>
  <si>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</si>
  <si>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</si>
  <si>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</si>
  <si>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</si>
  <si>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</si>
  <si>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</si>
  <si>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</si>
  <si>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</si>
  <si>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</si>
  <si>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</si>
  <si>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</si>
  <si>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</si>
  <si>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</si>
  <si>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</si>
  <si>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</si>
  <si>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</si>
  <si>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</si>
  <si>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</si>
  <si>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</si>
  <si>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</si>
  <si>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</si>
  <si>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</si>
  <si>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</si>
  <si>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</si>
  <si>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</si>
  <si>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</si>
  <si>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</si>
  <si>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</si>
  <si>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</si>
  <si>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</si>
  <si>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</si>
  <si>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</si>
  <si>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</si>
  <si>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</si>
  <si>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</si>
  <si>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</si>
  <si>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</si>
  <si>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</si>
  <si>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</si>
  <si>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</si>
  <si>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</si>
  <si>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</si>
  <si>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</si>
  <si>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</si>
  <si>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</si>
  <si>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</si>
  <si>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</si>
  <si>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</si>
  <si>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</si>
  <si>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</si>
  <si>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</si>
  <si>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</si>
  <si>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</si>
  <si>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</si>
  <si>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</si>
  <si>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</si>
  <si>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</si>
  <si>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</si>
  <si>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</si>
  <si>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</si>
  <si>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</si>
  <si>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</si>
  <si>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</si>
  <si>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</si>
  <si>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</si>
  <si>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</si>
  <si>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</si>
  <si>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</si>
  <si>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</si>
  <si>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</si>
  <si>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</si>
  <si>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</si>
  <si>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</si>
  <si>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</si>
  <si>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</si>
  <si>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</si>
  <si>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</si>
  <si>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</si>
  <si>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</si>
  <si>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</si>
  <si>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</si>
  <si>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</si>
  <si>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</si>
  <si>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</si>
  <si>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</si>
  <si>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</si>
  <si>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</si>
  <si>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</si>
  <si>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</si>
  <si>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</si>
  <si>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</si>
  <si>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</si>
  <si>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</si>
  <si>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</si>
  <si>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</si>
  <si>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</si>
  <si>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</si>
  <si>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</si>
  <si>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</si>
  <si>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</si>
  <si>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</si>
  <si>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</si>
  <si>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</si>
  <si>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</si>
  <si>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</si>
  <si>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</si>
  <si>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</si>
  <si>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</si>
  <si>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</si>
  <si>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</si>
  <si>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</si>
  <si>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</si>
  <si>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</si>
  <si>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</si>
  <si>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</si>
  <si>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</si>
  <si>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</si>
  <si>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</si>
  <si>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</si>
  <si>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</si>
  <si>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</si>
  <si>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</si>
  <si>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</si>
  <si>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</si>
  <si>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</si>
  <si>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</si>
  <si>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</si>
  <si>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</si>
  <si>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</si>
  <si>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</si>
  <si>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</si>
  <si>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</si>
  <si>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</si>
  <si>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</si>
  <si>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</si>
  <si>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</si>
  <si>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</si>
  <si>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</si>
  <si>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</si>
  <si>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</si>
  <si>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</si>
  <si>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</si>
  <si>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</si>
  <si>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</si>
  <si>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</si>
  <si>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</si>
  <si>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</si>
  <si>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</si>
  <si>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</si>
  <si>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</si>
  <si>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</si>
  <si>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</si>
  <si>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</si>
  <si>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</si>
  <si>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</si>
  <si>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</si>
  <si>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</si>
  <si>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</si>
  <si>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</si>
  <si>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</si>
  <si>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</si>
  <si>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</si>
  <si>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</si>
  <si>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</si>
  <si>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</si>
  <si>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</si>
  <si>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</si>
  <si>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</si>
  <si>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</si>
  <si>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</si>
  <si>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</si>
  <si>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</si>
  <si>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</si>
  <si>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</si>
  <si>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</si>
  <si>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</si>
  <si>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</si>
  <si>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</si>
  <si>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</si>
  <si>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</si>
  <si>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</si>
  <si>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</si>
  <si>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</si>
  <si>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</si>
  <si>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</si>
  <si>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</si>
  <si>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</si>
  <si>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</si>
  <si>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</si>
  <si>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</si>
  <si>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</si>
  <si>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</si>
  <si>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</si>
  <si>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</si>
  <si>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</si>
  <si>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</si>
  <si>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</si>
  <si>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</si>
  <si>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</si>
  <si>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</si>
  <si>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</si>
  <si>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</si>
  <si>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</si>
  <si>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</si>
  <si>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</si>
  <si>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</si>
  <si>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</si>
  <si>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</si>
  <si>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</si>
  <si>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</si>
  <si>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</si>
  <si>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</si>
  <si>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</si>
  <si>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</si>
  <si>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</si>
  <si>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</si>
  <si>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</si>
  <si>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</si>
  <si>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</si>
  <si>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</si>
  <si>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</si>
  <si>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</si>
  <si>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</si>
  <si>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</si>
  <si>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</si>
  <si>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</si>
  <si>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</si>
  <si>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</si>
  <si>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</si>
  <si>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</si>
  <si>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</si>
  <si>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</si>
  <si>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</si>
  <si>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</si>
  <si>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</si>
  <si>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</si>
  <si>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</si>
  <si>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</si>
  <si>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</si>
  <si>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</si>
  <si>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</si>
  <si>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</si>
  <si>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</si>
  <si>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</si>
  <si>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</si>
  <si>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</si>
  <si>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</si>
  <si>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</si>
  <si>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</si>
  <si>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</si>
  <si>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</si>
  <si>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</si>
  <si>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</si>
  <si>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</si>
  <si>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</si>
  <si>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</si>
  <si>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</si>
  <si>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</si>
  <si>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</si>
  <si>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</si>
  <si>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</si>
  <si>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</si>
  <si>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</si>
  <si>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</si>
  <si>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</si>
  <si>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</si>
  <si>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</si>
  <si>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</si>
  <si>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</si>
  <si>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</si>
  <si>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</si>
  <si>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</si>
  <si>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</si>
  <si>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</si>
  <si>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</si>
  <si>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</si>
  <si>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</si>
  <si>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</si>
  <si>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</si>
  <si>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</si>
  <si>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</si>
  <si>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</si>
  <si>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</si>
  <si>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</si>
  <si>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</si>
  <si>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</si>
  <si>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</si>
  <si>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</si>
  <si>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</si>
  <si>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</si>
  <si>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</si>
  <si>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</si>
  <si>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</si>
  <si>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</si>
  <si>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</si>
  <si>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</si>
  <si>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</si>
  <si>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</si>
  <si>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</si>
  <si>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</si>
  <si>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</si>
  <si>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</si>
  <si>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</si>
  <si>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</si>
  <si>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</si>
  <si>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</si>
  <si>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</si>
  <si>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</si>
  <si>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</si>
  <si>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</si>
  <si>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</si>
  <si>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</si>
  <si>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</si>
  <si>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</si>
  <si>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</si>
  <si>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</si>
  <si>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</si>
  <si>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</si>
  <si>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</si>
  <si>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</si>
  <si>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</si>
  <si>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</si>
  <si>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</si>
  <si>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</si>
  <si>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</si>
  <si>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</si>
  <si>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</si>
  <si>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</si>
  <si>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</si>
  <si>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</si>
  <si>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</si>
  <si>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</si>
  <si>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</si>
  <si>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</si>
  <si>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</si>
  <si>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</si>
  <si>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</si>
  <si>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</si>
  <si>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</si>
  <si>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</si>
  <si>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</si>
  <si>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</si>
  <si>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</si>
  <si>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</si>
  <si>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</si>
  <si>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</si>
  <si>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</si>
  <si>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</si>
  <si>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</si>
  <si>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</si>
  <si>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</si>
  <si>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</si>
  <si>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</si>
  <si>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</si>
  <si>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</si>
  <si>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</si>
  <si>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</si>
  <si>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</si>
  <si>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</si>
  <si>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</si>
  <si>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</si>
  <si>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</si>
  <si>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</si>
  <si>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</si>
  <si>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</si>
  <si>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</si>
  <si>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</si>
  <si>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</si>
  <si>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</si>
  <si>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</si>
  <si>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</si>
  <si>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</si>
  <si>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</si>
  <si>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</si>
  <si>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</si>
  <si>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</si>
  <si>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</si>
  <si>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</si>
  <si>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</si>
  <si>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</si>
  <si>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</si>
  <si>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</si>
  <si>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</si>
  <si>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</si>
  <si>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</si>
  <si>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</si>
  <si>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</si>
  <si>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</si>
  <si>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</si>
  <si>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</si>
  <si>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</si>
  <si>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</si>
  <si>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</si>
  <si>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</si>
  <si>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</si>
  <si>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</si>
  <si>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</si>
  <si>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</si>
  <si>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</si>
  <si>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</si>
  <si>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</si>
  <si>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</si>
  <si>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</si>
  <si>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</si>
  <si>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</si>
  <si>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</si>
  <si>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</si>
  <si>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</si>
  <si>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</si>
  <si>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</si>
  <si>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</si>
  <si>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</si>
  <si>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</si>
  <si>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</si>
  <si>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</si>
  <si>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</si>
  <si>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</si>
  <si>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</si>
  <si>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</si>
  <si>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</si>
  <si>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</si>
  <si>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</si>
  <si>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</si>
  <si>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</si>
  <si>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</si>
  <si>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</si>
  <si>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</si>
  <si>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</si>
  <si>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</si>
  <si>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</si>
  <si>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</si>
  <si>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</si>
  <si>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</si>
  <si>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</si>
  <si>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</si>
  <si>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</si>
  <si>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</si>
  <si>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</si>
  <si>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</si>
  <si>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</si>
  <si>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</si>
  <si>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</si>
  <si>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</si>
  <si>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</si>
  <si>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</si>
  <si>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</si>
  <si>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</si>
  <si>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</si>
  <si>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</si>
  <si>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</si>
  <si>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</si>
  <si>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</si>
  <si>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</si>
  <si>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</si>
  <si>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</si>
  <si>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</si>
  <si>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</si>
  <si>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</si>
  <si>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</si>
  <si>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</si>
  <si>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</si>
  <si>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</si>
  <si>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</si>
  <si>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</si>
  <si>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</si>
  <si>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</si>
  <si>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</si>
  <si>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</si>
  <si>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</si>
  <si>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</si>
  <si>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</si>
  <si>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</si>
  <si>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</si>
  <si>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</si>
  <si>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</si>
  <si>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</si>
  <si>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</si>
  <si>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</si>
  <si>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</si>
  <si>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</si>
  <si>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</si>
  <si>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</si>
  <si>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</si>
  <si>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</si>
  <si>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</si>
  <si>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</si>
  <si>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</si>
  <si>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</si>
  <si>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</si>
  <si>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</si>
  <si>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</si>
  <si>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</si>
  <si>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</si>
  <si>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</si>
  <si>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</si>
  <si>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</si>
  <si>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</si>
  <si>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</si>
  <si>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</si>
  <si>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</si>
  <si>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</si>
  <si>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</si>
  <si>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</si>
  <si>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</si>
  <si>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</si>
  <si>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</si>
  <si>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</si>
  <si>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</si>
  <si>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</si>
  <si>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</si>
  <si>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</si>
  <si>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</si>
  <si>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</si>
  <si>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</si>
  <si>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</si>
  <si>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</si>
  <si>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</si>
  <si>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</si>
  <si>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</si>
  <si>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</si>
  <si>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</si>
  <si>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</si>
  <si>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</si>
  <si>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</si>
  <si>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</si>
  <si>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</si>
  <si>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</si>
  <si>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</si>
  <si>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</si>
  <si>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</si>
  <si>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</si>
  <si>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</si>
  <si>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</si>
  <si>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</si>
  <si>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</si>
  <si>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</si>
  <si>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</si>
  <si>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</si>
  <si>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</si>
  <si>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</si>
  <si>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</si>
  <si>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</si>
  <si>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</si>
  <si>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</si>
  <si>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</si>
  <si>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</si>
  <si>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</si>
  <si>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</si>
  <si>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</si>
  <si>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</si>
  <si>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</si>
  <si>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</si>
  <si>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</si>
  <si>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</si>
  <si>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</si>
  <si>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</si>
  <si>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</si>
  <si>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</si>
  <si>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</si>
  <si>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</si>
  <si>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</si>
  <si>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</si>
  <si>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</si>
  <si>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</si>
  <si>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</si>
  <si>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</si>
  <si>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</si>
  <si>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</si>
  <si>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</si>
  <si>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</si>
  <si>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</si>
  <si>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</si>
  <si>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</si>
  <si>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</si>
  <si>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</si>
  <si>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</si>
  <si>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</si>
  <si>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</si>
  <si>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</si>
  <si>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</si>
  <si>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</si>
  <si>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</si>
  <si>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</si>
  <si>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</si>
  <si>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</si>
  <si>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</si>
  <si>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</si>
  <si>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</si>
  <si>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</si>
  <si>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</si>
  <si>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</si>
  <si>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</si>
  <si>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</si>
  <si>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</si>
  <si>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</si>
  <si>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</si>
  <si>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</si>
  <si>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</si>
  <si>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</si>
  <si>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</si>
  <si>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</si>
  <si>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</si>
  <si>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</si>
  <si>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</si>
  <si>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</si>
  <si>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</si>
  <si>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</si>
  <si>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</si>
  <si>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</si>
  <si>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</si>
  <si>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</si>
  <si>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</si>
  <si>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</si>
  <si>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</si>
  <si>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</si>
  <si>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</si>
  <si>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</si>
  <si>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</si>
  <si>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</si>
  <si>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</si>
  <si>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</si>
  <si>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</si>
  <si>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</si>
  <si>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</si>
  <si>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</si>
  <si>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</si>
  <si>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</si>
  <si>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</si>
  <si>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</si>
  <si>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</si>
  <si>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</si>
  <si>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</si>
  <si>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</si>
  <si>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</si>
  <si>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</si>
  <si>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</si>
  <si>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</si>
  <si>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</si>
  <si>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</si>
  <si>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</si>
  <si>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</si>
  <si>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</si>
  <si>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</si>
  <si>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</si>
  <si>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</si>
  <si>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</si>
  <si>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</si>
  <si>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</si>
  <si>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</si>
  <si>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</si>
  <si>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</si>
  <si>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</si>
  <si>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</si>
  <si>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</si>
  <si>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</si>
  <si>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</si>
  <si>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</si>
  <si>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</si>
  <si>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</si>
  <si>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</si>
  <si>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</si>
  <si>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</si>
  <si>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</si>
  <si>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</si>
  <si>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</si>
  <si>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</si>
  <si>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</si>
  <si>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</si>
  <si>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</si>
  <si>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</si>
  <si>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</si>
  <si>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</si>
  <si>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</si>
  <si>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</si>
  <si>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</si>
  <si>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</si>
  <si>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</si>
  <si>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</si>
  <si>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</si>
  <si>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</si>
  <si>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</si>
  <si>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</si>
  <si>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</si>
  <si>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</si>
  <si>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</si>
  <si>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</si>
  <si>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</si>
  <si>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</si>
  <si>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</si>
  <si>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</si>
  <si>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</si>
  <si>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</si>
  <si>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</si>
  <si>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</si>
  <si>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</si>
  <si>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</si>
  <si>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</si>
  <si>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</si>
  <si>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</si>
  <si>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</si>
  <si>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</si>
  <si>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</si>
  <si>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</si>
  <si>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</si>
  <si>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</si>
  <si>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</si>
  <si>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</si>
  <si>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</si>
  <si>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</si>
  <si>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</si>
  <si>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</si>
  <si>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</si>
  <si>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</si>
  <si>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</si>
  <si>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</si>
  <si>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</si>
  <si>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</si>
  <si>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</si>
  <si>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</si>
  <si>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</si>
  <si>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</si>
  <si>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</si>
  <si>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</si>
  <si>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</si>
  <si>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</si>
  <si>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</si>
  <si>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</si>
  <si>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</si>
  <si>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</si>
  <si>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</si>
  <si>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</si>
  <si>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</si>
  <si>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</si>
  <si>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</si>
  <si>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</si>
  <si>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</si>
  <si>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</si>
  <si>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</si>
  <si>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</si>
  <si>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</si>
  <si>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</si>
  <si>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</si>
  <si>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</si>
  <si>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</si>
  <si>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</si>
  <si>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</si>
  <si>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</si>
  <si>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</si>
  <si>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</si>
  <si>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</si>
  <si>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</si>
  <si>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</si>
  <si>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</si>
  <si>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</si>
  <si>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</si>
  <si>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</si>
  <si>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</si>
  <si>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</si>
  <si>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</si>
  <si>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</si>
  <si>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</si>
  <si>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</si>
  <si>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</si>
  <si>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</si>
  <si>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</si>
  <si>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</si>
  <si>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</si>
  <si>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</si>
  <si>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</si>
  <si>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</si>
  <si>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</si>
  <si>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</si>
  <si>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</si>
  <si>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</si>
  <si>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</si>
  <si>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</si>
  <si>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</si>
  <si>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</si>
  <si>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</si>
  <si>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</si>
  <si>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</si>
  <si>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</si>
  <si>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</si>
  <si>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</si>
  <si>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</si>
  <si>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</si>
  <si>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</si>
  <si>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</si>
  <si>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</si>
  <si>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</si>
  <si>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</si>
  <si>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</si>
  <si>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</si>
  <si>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</si>
  <si>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</si>
  <si>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</si>
  <si>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</si>
  <si>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</si>
  <si>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</si>
  <si>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</si>
  <si>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</si>
  <si>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</si>
  <si>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</si>
  <si>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</si>
  <si>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</si>
  <si>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</si>
  <si>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</si>
  <si>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</si>
  <si>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</si>
  <si>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</si>
  <si>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</si>
  <si>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</si>
  <si>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</si>
  <si>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</si>
  <si>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</si>
  <si>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</si>
  <si>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</si>
  <si>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</si>
  <si>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</si>
  <si>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</si>
  <si>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</si>
  <si>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</si>
  <si>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</si>
  <si>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</si>
  <si>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</si>
  <si>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</si>
  <si>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</si>
  <si>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</si>
  <si>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</si>
  <si>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</si>
  <si>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</si>
  <si>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</si>
  <si>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</si>
  <si>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</si>
  <si>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</si>
  <si>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</si>
  <si>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</si>
  <si>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</si>
  <si>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</si>
  <si>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</si>
  <si>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</si>
  <si>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</si>
  <si>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</si>
  <si>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</si>
  <si>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</si>
  <si>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</si>
  <si>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</si>
  <si>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</si>
  <si>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</si>
  <si>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</si>
  <si>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</si>
  <si>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</si>
  <si>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</si>
  <si>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</si>
  <si>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</si>
  <si>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</si>
  <si>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</si>
  <si>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</si>
  <si>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</si>
  <si>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</si>
  <si>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</si>
  <si>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</si>
  <si>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</si>
  <si>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</si>
  <si>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</si>
  <si>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</si>
  <si>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</si>
  <si>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</si>
  <si>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</si>
  <si>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</si>
  <si>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</si>
  <si>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</si>
  <si>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</si>
  <si>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</si>
  <si>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</si>
  <si>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</si>
  <si>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</si>
  <si>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</si>
  <si>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</si>
  <si>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</si>
  <si>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</si>
  <si>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</si>
  <si>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</si>
  <si>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</si>
  <si>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</si>
  <si>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</si>
  <si>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</si>
  <si>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</si>
  <si>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</si>
  <si>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</si>
  <si>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</si>
  <si>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</si>
  <si>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</si>
  <si>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</si>
  <si>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</si>
  <si>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</si>
  <si>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</si>
  <si>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</si>
  <si>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</si>
  <si>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</si>
  <si>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</si>
  <si>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</si>
  <si>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</si>
  <si>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</si>
  <si>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</si>
  <si>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</si>
  <si>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</si>
  <si>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</si>
  <si>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</si>
  <si>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</si>
  <si>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</si>
  <si>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</si>
  <si>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</si>
  <si>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</si>
  <si>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</si>
  <si>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</si>
  <si>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</si>
  <si>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</si>
  <si>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</si>
  <si>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</si>
  <si>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</si>
  <si>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</si>
  <si>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</si>
  <si>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</si>
  <si>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</si>
  <si>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</si>
  <si>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</si>
  <si>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</si>
  <si>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</si>
  <si>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</si>
  <si>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</si>
  <si>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</si>
  <si>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</si>
  <si>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</si>
  <si>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</si>
  <si>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</si>
  <si>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</si>
  <si>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</si>
  <si>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</si>
  <si>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</si>
  <si>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</si>
  <si>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</si>
  <si>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</si>
  <si>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</si>
  <si>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</si>
  <si>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</si>
  <si>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</si>
  <si>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</si>
  <si>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</si>
  <si>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</si>
  <si>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</si>
  <si>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</si>
  <si>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</si>
  <si>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</si>
  <si>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</si>
  <si>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</si>
  <si>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</si>
  <si>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</si>
  <si>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</si>
  <si>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</si>
  <si>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</si>
  <si>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</si>
  <si>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</si>
  <si>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</si>
  <si>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</si>
  <si>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</si>
  <si>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</si>
  <si>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</si>
  <si>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</si>
  <si>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</si>
  <si>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</si>
  <si>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</si>
  <si>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</si>
  <si>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</si>
  <si>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</si>
  <si>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</si>
  <si>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</si>
  <si>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</si>
  <si>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</si>
  <si>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</si>
  <si>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</si>
  <si>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</si>
  <si>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</si>
  <si>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</si>
  <si>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</si>
  <si>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</si>
  <si>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</si>
  <si>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</si>
  <si>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</si>
  <si>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</si>
  <si>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</si>
  <si>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</si>
  <si>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</si>
  <si>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</si>
  <si>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</si>
  <si>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</si>
  <si>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</si>
  <si>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</si>
  <si>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</si>
  <si>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</si>
  <si>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</si>
  <si>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</si>
  <si>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</si>
  <si>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</si>
  <si>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</si>
  <si>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</si>
  <si>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</si>
  <si>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</si>
  <si>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</si>
  <si>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</si>
  <si>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</si>
  <si>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</si>
  <si>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</si>
  <si>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</si>
  <si>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</si>
  <si>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</si>
  <si>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</si>
  <si>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</si>
  <si>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</si>
  <si>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</si>
  <si>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</si>
  <si>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</si>
  <si>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</si>
  <si>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</si>
  <si>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</si>
  <si>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</si>
  <si>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</si>
  <si>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</si>
  <si>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</si>
  <si>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</si>
  <si>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</si>
  <si>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</si>
  <si>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</si>
  <si>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</si>
  <si>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</si>
  <si>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</si>
  <si>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</si>
  <si>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</si>
  <si>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</si>
  <si>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</si>
  <si>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</si>
  <si>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</si>
  <si>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</si>
  <si>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</si>
  <si>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</si>
  <si>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</si>
  <si>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</si>
  <si>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</si>
  <si>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</si>
  <si>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</si>
  <si>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</si>
  <si>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</si>
  <si>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</si>
  <si>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</si>
  <si>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</si>
  <si>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</si>
  <si>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</si>
  <si>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</si>
  <si>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</si>
  <si>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</si>
  <si>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</si>
  <si>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</si>
  <si>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</si>
  <si>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</si>
  <si>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</si>
  <si>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</si>
  <si>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</si>
  <si>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</si>
  <si>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</si>
  <si>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</si>
  <si>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</si>
  <si>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</si>
  <si>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</si>
  <si>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</si>
  <si>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</si>
  <si>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</si>
  <si>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</si>
  <si>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</si>
  <si>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</si>
  <si>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</si>
  <si>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</si>
  <si>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</si>
  <si>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</si>
  <si>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</si>
  <si>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</si>
  <si>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</si>
  <si>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</si>
  <si>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</si>
  <si>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</si>
  <si>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</si>
  <si>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</si>
  <si>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</si>
  <si>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</si>
  <si>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</si>
  <si>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</si>
  <si>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</si>
  <si>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</si>
  <si>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</si>
  <si>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</si>
  <si>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</si>
  <si>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</si>
  <si>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</si>
  <si>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</si>
  <si>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</si>
  <si>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</si>
  <si>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</si>
  <si>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</si>
  <si>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</si>
  <si>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</si>
  <si>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</si>
  <si>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</si>
  <si>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</si>
  <si>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</si>
  <si>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</si>
  <si>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</si>
  <si>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</si>
  <si>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</si>
  <si>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</si>
  <si>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</si>
  <si>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</si>
  <si>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</si>
  <si>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</si>
  <si>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</si>
  <si>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</si>
  <si>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</si>
  <si>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</si>
  <si>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</si>
  <si>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</si>
  <si>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</si>
  <si>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</si>
  <si>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</si>
  <si>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</si>
  <si>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</si>
  <si>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</si>
  <si>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</si>
  <si>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</si>
  <si>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</si>
  <si>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</si>
  <si>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</si>
  <si>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</si>
  <si>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</si>
  <si>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</si>
  <si>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</si>
  <si>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</si>
  <si>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</si>
  <si>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</si>
  <si>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</si>
  <si>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</si>
  <si>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</si>
  <si>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</si>
  <si>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</si>
  <si>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</si>
  <si>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</si>
  <si>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</si>
  <si>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</si>
  <si>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</si>
  <si>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</si>
  <si>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</si>
  <si>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</si>
  <si>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</si>
  <si>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</si>
  <si>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</si>
  <si>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</si>
  <si>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</si>
  <si>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</si>
  <si>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</si>
  <si>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</si>
  <si>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</si>
  <si>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</si>
  <si>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</si>
  <si>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</si>
  <si>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</si>
  <si>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</si>
  <si>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</si>
  <si>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</si>
  <si>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</si>
  <si>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</si>
  <si>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</si>
  <si>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</si>
  <si>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</si>
  <si>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</si>
  <si>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</si>
  <si>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</si>
  <si>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</si>
  <si>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</si>
  <si>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</si>
  <si>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</si>
  <si>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</si>
  <si>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</si>
  <si>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</si>
  <si>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</si>
  <si>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</si>
  <si>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</si>
  <si>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</si>
  <si>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</si>
  <si>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</si>
  <si>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</si>
  <si>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</si>
  <si>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</si>
  <si>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</si>
  <si>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</si>
  <si>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</si>
  <si>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</si>
  <si>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</si>
  <si>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</si>
  <si>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</si>
  <si>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</si>
  <si>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</si>
  <si>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</si>
  <si>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</si>
  <si>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</si>
  <si>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</si>
  <si>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</si>
  <si>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</si>
  <si>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</si>
  <si>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</si>
  <si>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</si>
  <si>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</si>
  <si>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</si>
  <si>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</si>
  <si>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</si>
  <si>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</si>
  <si>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</si>
  <si>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</si>
  <si>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</si>
  <si>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</si>
  <si>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</si>
  <si>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</si>
  <si>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</si>
  <si>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</si>
  <si>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</si>
  <si>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</si>
  <si>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</si>
  <si>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</si>
  <si>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</si>
  <si>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</si>
  <si>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</si>
  <si>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</si>
  <si>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</si>
  <si>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</si>
  <si>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</si>
  <si>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</si>
  <si>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</si>
  <si>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</si>
  <si>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</si>
  <si>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</si>
  <si>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</si>
  <si>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</si>
  <si>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</si>
  <si>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</si>
  <si>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</si>
  <si>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</si>
  <si>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</si>
  <si>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</si>
  <si>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</si>
  <si>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</si>
  <si>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</si>
  <si>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</si>
  <si>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</si>
  <si>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</si>
  <si>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</si>
  <si>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</si>
  <si>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</si>
  <si>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</si>
  <si>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</si>
  <si>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</si>
  <si>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</si>
  <si>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</si>
  <si>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</si>
  <si>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</si>
  <si>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</si>
  <si>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</si>
  <si>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</si>
  <si>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</si>
  <si>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</si>
  <si>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</si>
  <si>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</si>
  <si>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</si>
  <si>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</si>
  <si>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</si>
  <si>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</si>
  <si>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</si>
  <si>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</si>
  <si>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</si>
  <si>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</si>
  <si>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</si>
  <si>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</si>
  <si>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</si>
  <si>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</si>
  <si>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</si>
  <si>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</si>
  <si>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</si>
  <si>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</si>
  <si>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</si>
  <si>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</si>
  <si>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</si>
  <si>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</si>
  <si>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</si>
  <si>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</si>
  <si>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</si>
  <si>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</si>
  <si>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</si>
  <si>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</si>
  <si>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</si>
  <si>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</si>
  <si>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</si>
  <si>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</si>
  <si>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</si>
  <si>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</si>
  <si>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</si>
  <si>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</si>
  <si>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</si>
  <si>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</si>
  <si>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</si>
  <si>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</si>
  <si>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</si>
  <si>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</si>
  <si>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</si>
  <si>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</si>
  <si>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</si>
  <si>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</si>
  <si>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</si>
  <si>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</si>
  <si>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</si>
  <si>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</si>
  <si>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</si>
  <si>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</si>
  <si>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</si>
  <si>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</si>
  <si>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</si>
  <si>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</si>
  <si>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</si>
  <si>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</si>
  <si>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</si>
  <si>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</si>
  <si>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</si>
  <si>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</si>
  <si>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</si>
  <si>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</si>
  <si>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</si>
  <si>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</si>
  <si>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</si>
  <si>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</si>
  <si>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</si>
  <si>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</si>
  <si>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</si>
  <si>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</si>
  <si>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</si>
  <si>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</si>
  <si>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</si>
  <si>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</si>
  <si>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</si>
  <si>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</si>
  <si>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</si>
  <si>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</si>
  <si>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</si>
  <si>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</si>
  <si>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</si>
  <si>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</si>
  <si>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</si>
  <si>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</si>
  <si>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</si>
  <si>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</si>
  <si>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</si>
  <si>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</si>
  <si>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</si>
  <si>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</si>
  <si>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</si>
  <si>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</si>
  <si>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</si>
  <si>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</si>
  <si>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</si>
  <si>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</si>
  <si>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</si>
  <si>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</si>
  <si>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</si>
  <si>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</si>
  <si>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</si>
  <si>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</si>
  <si>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</si>
  <si>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</si>
  <si>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</si>
  <si>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</si>
  <si>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</si>
  <si>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</si>
  <si>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</si>
  <si>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</si>
  <si>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</si>
  <si>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</si>
  <si>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</si>
  <si>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</si>
  <si>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</si>
  <si>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</si>
  <si>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</si>
  <si>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</si>
  <si>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</si>
  <si>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</si>
  <si>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</si>
  <si>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</si>
  <si>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</si>
  <si>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</si>
  <si>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</si>
  <si>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</si>
  <si>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</si>
  <si>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</si>
  <si>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</si>
  <si>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</si>
  <si>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</si>
  <si>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</si>
  <si>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</si>
  <si>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</si>
  <si>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</si>
  <si>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</si>
  <si>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</si>
  <si>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</si>
  <si>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</si>
  <si>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</si>
  <si>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</si>
  <si>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</si>
  <si>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</si>
  <si>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</si>
  <si>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</si>
  <si>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</si>
  <si>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</si>
  <si>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</si>
  <si>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</si>
  <si>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</si>
  <si>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</si>
  <si>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</si>
  <si>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</si>
  <si>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</si>
  <si>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</si>
  <si>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</si>
  <si>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</si>
  <si>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</si>
  <si>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</si>
  <si>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</si>
  <si>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</si>
  <si>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</si>
  <si>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</si>
  <si>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</si>
  <si>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</si>
  <si>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</si>
  <si>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</si>
  <si>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</si>
  <si>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</si>
  <si>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</si>
  <si>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</si>
  <si>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</si>
  <si>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</si>
  <si>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</si>
  <si>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</si>
  <si>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</si>
  <si>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</si>
  <si>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</si>
  <si>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</si>
  <si>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</si>
  <si>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</si>
  <si>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</si>
  <si>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</si>
  <si>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</si>
  <si>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</si>
  <si>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</si>
  <si>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</si>
  <si>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</si>
  <si>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</si>
  <si>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</si>
  <si>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</si>
  <si>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</si>
  <si>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</si>
  <si>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</si>
  <si>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</si>
  <si>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</si>
  <si>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</si>
  <si>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</si>
  <si>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</si>
  <si>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</si>
  <si>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</si>
  <si>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</si>
  <si>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</si>
  <si>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</si>
  <si>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</si>
  <si>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</si>
  <si>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</si>
  <si>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</si>
  <si>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</si>
  <si>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</si>
  <si>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</si>
  <si>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</si>
  <si>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</si>
  <si>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</si>
  <si>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</si>
  <si>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</si>
  <si>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</si>
  <si>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</si>
  <si>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</si>
  <si>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</si>
  <si>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</si>
  <si>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</si>
  <si>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</si>
  <si>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</si>
  <si>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</si>
  <si>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</si>
  <si>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</si>
  <si>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</si>
  <si>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</si>
  <si>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</si>
  <si>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</si>
  <si>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</si>
  <si>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</si>
  <si>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</si>
  <si>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</si>
  <si>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</si>
  <si>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</si>
  <si>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</si>
  <si>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</si>
  <si>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</si>
  <si>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</si>
  <si>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</si>
  <si>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</si>
  <si>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</si>
  <si>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</si>
  <si>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</si>
  <si>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</si>
  <si>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</si>
  <si>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</si>
  <si>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</si>
  <si>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</si>
  <si>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</si>
  <si>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</si>
  <si>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</si>
  <si>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</si>
  <si>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</si>
  <si>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</si>
  <si>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</si>
  <si>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</si>
  <si>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</si>
  <si>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</si>
  <si>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</si>
  <si>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</si>
  <si>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</si>
  <si>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</si>
  <si>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</si>
  <si>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</si>
  <si>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</si>
  <si>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</si>
  <si>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</si>
  <si>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</si>
  <si>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</si>
  <si>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</si>
  <si>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</si>
  <si>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</si>
  <si>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</si>
  <si>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</si>
  <si>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</si>
  <si>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</si>
  <si>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</si>
  <si>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</si>
  <si>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</si>
  <si>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</si>
  <si>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</si>
  <si>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</si>
  <si>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</si>
  <si>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</si>
  <si>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</si>
  <si>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</si>
  <si>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</si>
  <si>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</si>
  <si>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</si>
  <si>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</si>
  <si>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</si>
  <si>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</si>
  <si>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</si>
  <si>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</si>
  <si>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</si>
  <si>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</si>
  <si>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</si>
  <si>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</si>
  <si>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</si>
  <si>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</si>
  <si>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</si>
  <si>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</si>
  <si>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</si>
  <si>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</si>
  <si>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</si>
  <si>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</si>
  <si>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</si>
  <si>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</si>
  <si>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</si>
  <si>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</si>
  <si>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</si>
  <si>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</si>
  <si>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</si>
  <si>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</si>
  <si>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</si>
  <si>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</si>
  <si>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</si>
  <si>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</si>
  <si>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</si>
  <si>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</si>
  <si>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</si>
  <si>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</si>
  <si>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</si>
  <si>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</si>
  <si>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</si>
  <si>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</si>
  <si>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</si>
  <si>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</si>
  <si>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</si>
  <si>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</si>
  <si>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</si>
  <si>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</si>
  <si>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</si>
  <si>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</si>
  <si>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</si>
  <si>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</si>
  <si>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</si>
  <si>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</si>
  <si>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</si>
  <si>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</si>
  <si>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</si>
  <si>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</si>
  <si>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</si>
  <si>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</si>
  <si>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</si>
  <si>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</si>
  <si>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</si>
  <si>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</si>
  <si>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</si>
  <si>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</si>
  <si>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</si>
  <si>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</si>
  <si>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</si>
  <si>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</si>
  <si>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</si>
  <si>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</si>
  <si>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</si>
  <si>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</si>
  <si>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</si>
  <si>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</si>
  <si>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</si>
  <si>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</si>
  <si>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</si>
  <si>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</si>
  <si>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</si>
  <si>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</si>
  <si>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</si>
  <si>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</si>
  <si>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</si>
  <si>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</si>
  <si>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</si>
  <si>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</si>
  <si>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</si>
  <si>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</si>
  <si>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</si>
  <si>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</si>
  <si>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</si>
  <si>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</si>
  <si>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</si>
  <si>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</si>
  <si>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</si>
  <si>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</si>
  <si>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</si>
  <si>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</si>
  <si>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</si>
  <si>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</si>
  <si>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</si>
  <si>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</si>
  <si>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</si>
  <si>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</si>
  <si>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</si>
  <si>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</si>
  <si>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</si>
  <si>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</si>
  <si>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</si>
  <si>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</si>
  <si>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</si>
  <si>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</si>
  <si>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</si>
  <si>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</si>
  <si>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</si>
  <si>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</si>
  <si>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</si>
  <si>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</si>
  <si>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</si>
  <si>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</si>
  <si>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</si>
  <si>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</si>
  <si>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</si>
  <si>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</si>
  <si>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</si>
  <si>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</si>
  <si>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</si>
  <si>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</si>
  <si>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</si>
  <si>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</si>
  <si>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</si>
  <si>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</si>
  <si>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</si>
  <si>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</si>
  <si>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</si>
  <si>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</si>
  <si>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</si>
  <si>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</si>
  <si>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</si>
  <si>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</si>
  <si>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</si>
  <si>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</si>
  <si>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</si>
  <si>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</si>
  <si>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</si>
  <si>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</si>
  <si>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</si>
  <si>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</si>
  <si>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</si>
  <si>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</si>
  <si>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</si>
  <si>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</si>
  <si>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</si>
  <si>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</si>
  <si>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</si>
  <si>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</si>
  <si>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</si>
  <si>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</si>
  <si>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</si>
  <si>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</si>
  <si>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</si>
  <si>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</si>
  <si>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</si>
  <si>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</si>
  <si>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</si>
  <si>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</si>
  <si>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</si>
  <si>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</si>
  <si>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</si>
  <si>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</si>
  <si>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</si>
  <si>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</si>
  <si>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</si>
  <si>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</si>
  <si>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</si>
  <si>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</si>
  <si>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</si>
  <si>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</si>
  <si>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</si>
  <si>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</si>
  <si>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</si>
  <si>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</si>
  <si>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</si>
  <si>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</si>
  <si>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</si>
  <si>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</si>
  <si>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</si>
  <si>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</si>
  <si>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</si>
  <si>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</si>
  <si>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</si>
  <si>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</si>
  <si>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</si>
  <si>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</si>
  <si>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</si>
  <si>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</si>
  <si>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</si>
  <si>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</si>
  <si>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</si>
  <si>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</si>
  <si>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</si>
  <si>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</si>
  <si>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</si>
  <si>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</si>
  <si>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</si>
  <si>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</si>
  <si>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</si>
  <si>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</si>
  <si>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</si>
  <si>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</si>
  <si>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</si>
  <si>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</si>
  <si>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</si>
  <si>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</si>
  <si>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</si>
  <si>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</si>
  <si>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</si>
  <si>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</si>
  <si>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</si>
  <si>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</si>
  <si>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</si>
  <si>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</si>
  <si>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</si>
  <si>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</si>
  <si>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</si>
  <si>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</si>
  <si>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</si>
  <si>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</si>
  <si>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</si>
  <si>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</si>
  <si>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</si>
  <si>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</si>
  <si>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</si>
  <si>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</si>
  <si>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</si>
  <si>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</si>
  <si>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</si>
  <si>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</si>
  <si>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</si>
  <si>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</si>
  <si>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</si>
  <si>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</si>
  <si>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</si>
  <si>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</si>
  <si>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</si>
  <si>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</si>
  <si>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</si>
  <si>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</si>
  <si>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</si>
  <si>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</si>
  <si>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</si>
  <si>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</si>
  <si>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</si>
  <si>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</si>
  <si>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</si>
  <si>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</si>
  <si>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</si>
  <si>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</si>
  <si>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</si>
  <si>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</si>
  <si>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</si>
  <si>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</si>
  <si>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</si>
  <si>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</si>
  <si>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</si>
  <si>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</si>
  <si>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</si>
  <si>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</si>
  <si>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</si>
  <si>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</si>
  <si>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</si>
  <si>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</si>
  <si>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</si>
  <si>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</si>
  <si>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</si>
  <si>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</si>
  <si>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</si>
  <si>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</si>
  <si>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</si>
  <si>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</si>
  <si>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</si>
  <si>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</si>
  <si>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</si>
  <si>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</si>
  <si>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</si>
  <si>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</si>
  <si>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</si>
  <si>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</si>
  <si>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</si>
  <si>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</si>
  <si>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</si>
  <si>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</si>
  <si>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</si>
  <si>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</si>
  <si>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</si>
  <si>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</si>
  <si>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</si>
  <si>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</si>
  <si>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</si>
  <si>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</si>
  <si>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</si>
  <si>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</si>
  <si>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</si>
  <si>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</si>
  <si>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</si>
  <si>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</si>
  <si>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</si>
  <si>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</si>
  <si>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</si>
  <si>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</si>
  <si>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</si>
  <si>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</si>
  <si>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</si>
  <si>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</si>
  <si>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</si>
  <si>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</si>
  <si>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</si>
  <si>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</si>
  <si>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</si>
  <si>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</si>
  <si>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</si>
  <si>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</si>
  <si>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</si>
  <si>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</si>
  <si>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</si>
  <si>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</si>
  <si>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</si>
  <si>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</si>
  <si>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</si>
  <si>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</si>
  <si>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</si>
  <si>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</si>
  <si>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</si>
  <si>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</si>
  <si>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</si>
  <si>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</si>
  <si>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</si>
  <si>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</si>
  <si>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</si>
  <si>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</si>
  <si>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</si>
  <si>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</si>
  <si>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</si>
  <si>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</si>
  <si>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</si>
  <si>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</si>
  <si>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</si>
  <si>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</si>
  <si>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</si>
  <si>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</si>
  <si>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</si>
  <si>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</si>
  <si>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</si>
  <si>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</si>
  <si>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</si>
  <si>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</si>
  <si>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</si>
  <si>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</si>
  <si>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</si>
  <si>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</si>
  <si>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</si>
  <si>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</si>
  <si>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</si>
  <si>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</si>
  <si>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</si>
  <si>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</si>
  <si>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</si>
  <si>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</si>
  <si>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</si>
  <si>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</si>
  <si>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</si>
  <si>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</si>
  <si>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</si>
  <si>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</si>
  <si>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</si>
  <si>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</si>
  <si>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</si>
  <si>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</si>
  <si>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</si>
  <si>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</si>
  <si>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</si>
  <si>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</si>
  <si>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</si>
  <si>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</si>
  <si>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</si>
  <si>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</si>
  <si>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</si>
  <si>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</si>
  <si>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</si>
  <si>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</si>
  <si>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</si>
  <si>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</si>
  <si>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</si>
  <si>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</si>
  <si>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</si>
  <si>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</si>
  <si>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</si>
  <si>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</si>
  <si>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</si>
  <si>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</si>
  <si>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</si>
  <si>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</si>
  <si>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</si>
  <si>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</si>
  <si>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</si>
  <si>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</si>
  <si>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</si>
  <si>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</si>
  <si>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</si>
  <si>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</si>
  <si>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</si>
  <si>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</si>
  <si>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</si>
  <si>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</si>
  <si>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</si>
  <si>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</si>
  <si>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</si>
  <si>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</si>
  <si>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</si>
  <si>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</si>
  <si>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</si>
  <si>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</si>
  <si>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</si>
  <si>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</si>
  <si>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</si>
  <si>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</si>
  <si>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</si>
  <si>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</si>
  <si>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</si>
  <si>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</si>
  <si>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</si>
  <si>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</si>
  <si>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</si>
  <si>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</si>
  <si>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</si>
  <si>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</si>
  <si>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</si>
  <si>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</si>
  <si>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</si>
  <si>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</si>
  <si>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</si>
  <si>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</si>
  <si>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</si>
  <si>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</si>
  <si>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</si>
  <si>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</si>
  <si>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</si>
  <si>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</si>
  <si>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</si>
  <si>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</si>
  <si>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</si>
  <si>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</si>
  <si>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</si>
  <si>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</si>
  <si>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</si>
  <si>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</si>
  <si>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</si>
  <si>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</si>
  <si>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</si>
  <si>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</si>
  <si>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</si>
  <si>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</si>
  <si>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</si>
  <si>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</si>
  <si>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</si>
  <si>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</si>
  <si>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</si>
  <si>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</si>
  <si>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</si>
  <si>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</si>
  <si>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</si>
  <si>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</si>
  <si>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</si>
  <si>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</si>
  <si>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</si>
  <si>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</si>
  <si>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</si>
  <si>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</si>
  <si>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</si>
  <si>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</si>
  <si>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</si>
  <si>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</si>
  <si>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</si>
  <si>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</si>
  <si>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</si>
  <si>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</si>
  <si>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</si>
  <si>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</si>
  <si>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</si>
  <si>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</si>
  <si>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</si>
  <si>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</si>
  <si>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</si>
  <si>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</si>
  <si>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</si>
  <si>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</si>
  <si>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</si>
  <si>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</si>
  <si>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</si>
  <si>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</si>
  <si>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</si>
  <si>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</si>
  <si>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</si>
  <si>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</si>
  <si>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</si>
  <si>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</si>
  <si>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</si>
  <si>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</si>
  <si>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</si>
  <si>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</si>
  <si>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</si>
  <si>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</si>
  <si>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</si>
  <si>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</si>
  <si>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</si>
  <si>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</si>
  <si>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</si>
  <si>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</si>
  <si>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</si>
  <si>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</si>
  <si>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</si>
  <si>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</si>
  <si>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</si>
  <si>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</si>
  <si>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</si>
  <si>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</si>
  <si>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</si>
  <si>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</si>
  <si>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</si>
  <si>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</si>
  <si>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</si>
  <si>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</si>
  <si>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</si>
  <si>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</si>
  <si>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</si>
  <si>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</si>
  <si>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</si>
  <si>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</si>
  <si>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</si>
  <si>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</si>
  <si>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</si>
  <si>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</si>
  <si>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</si>
  <si>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</si>
  <si>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</si>
  <si>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</si>
  <si>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</si>
  <si>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</si>
  <si>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</si>
  <si>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</si>
  <si>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</si>
  <si>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</si>
  <si>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</si>
  <si>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</si>
  <si>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</si>
  <si>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</si>
  <si>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</si>
  <si>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</si>
  <si>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</si>
  <si>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</si>
  <si>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</si>
  <si>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</si>
  <si>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</si>
  <si>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</si>
  <si>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</si>
  <si>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</si>
  <si>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</si>
  <si>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</si>
  <si>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</si>
  <si>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</si>
  <si>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</si>
  <si>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</si>
  <si>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</si>
  <si>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</si>
  <si>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</si>
  <si>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</si>
  <si>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</si>
  <si>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</si>
  <si>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</si>
  <si>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</si>
  <si>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</si>
  <si>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</si>
  <si>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</si>
  <si>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</si>
  <si>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</si>
  <si>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</si>
  <si>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</si>
  <si>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</si>
  <si>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</si>
  <si>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</si>
  <si>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</si>
  <si>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</si>
  <si>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</si>
  <si>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</si>
  <si>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</si>
  <si>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</si>
  <si>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</si>
  <si>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</si>
  <si>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</si>
  <si>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</si>
  <si>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</si>
  <si>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</si>
  <si>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</si>
  <si>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</si>
  <si>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</si>
  <si>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</si>
  <si>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</si>
  <si>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</si>
  <si>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</si>
  <si>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</si>
  <si>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</si>
  <si>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</si>
  <si>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</si>
  <si>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</si>
  <si>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</si>
  <si>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</si>
  <si>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</si>
  <si>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</si>
  <si>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</si>
  <si>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</si>
  <si>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</si>
  <si>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</si>
  <si>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</si>
  <si>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</si>
  <si>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</si>
  <si>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</si>
  <si>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</si>
  <si>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</si>
  <si>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</si>
  <si>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</si>
  <si>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</si>
  <si>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</si>
  <si>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</si>
  <si>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</si>
  <si>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</si>
  <si>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</si>
  <si>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</si>
  <si>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</si>
  <si>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</si>
  <si>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</si>
  <si>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</si>
  <si>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</si>
  <si>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</si>
  <si>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</si>
  <si>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</si>
  <si>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</si>
  <si>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</si>
  <si>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</si>
  <si>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</si>
  <si>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</si>
  <si>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</si>
  <si>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</si>
  <si>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</si>
  <si>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</si>
  <si>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</si>
  <si>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</si>
  <si>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</si>
  <si>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</si>
  <si>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</si>
  <si>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</si>
  <si>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</si>
  <si>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</si>
  <si>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</si>
  <si>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</si>
  <si>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</si>
  <si>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</si>
  <si>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</si>
  <si>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</si>
  <si>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</si>
  <si>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</si>
  <si>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</si>
  <si>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</si>
  <si>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</si>
  <si>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</si>
  <si>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</si>
  <si>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</si>
  <si>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</si>
  <si>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</si>
  <si>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</si>
  <si>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</si>
  <si>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</si>
  <si>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</si>
  <si>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</si>
  <si>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</si>
  <si>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</si>
  <si>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</si>
  <si>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</si>
  <si>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</si>
  <si>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</si>
  <si>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</si>
  <si>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</si>
  <si>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</si>
  <si>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</si>
  <si>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</si>
  <si>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</si>
  <si>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</si>
  <si>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</si>
  <si>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</si>
  <si>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</si>
  <si>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</si>
  <si>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</si>
  <si>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</si>
  <si>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</si>
  <si>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</si>
  <si>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</si>
  <si>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</si>
  <si>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</si>
  <si>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</si>
  <si>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</si>
  <si>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</si>
  <si>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</si>
  <si>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</si>
  <si>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</si>
  <si>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</si>
  <si>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</si>
  <si>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</si>
  <si>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</si>
  <si>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</si>
  <si>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</si>
  <si>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</si>
  <si>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</si>
  <si>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</si>
  <si>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</si>
  <si>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</si>
  <si>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</si>
  <si>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</si>
  <si>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</si>
  <si>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</si>
  <si>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</si>
  <si>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</si>
  <si>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</si>
  <si>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</si>
  <si>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</si>
  <si>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</si>
  <si>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</si>
  <si>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</si>
  <si>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</si>
  <si>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</si>
  <si>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</si>
  <si>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</si>
  <si>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</si>
  <si>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</si>
  <si>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</si>
  <si>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</si>
  <si>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</si>
  <si>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</si>
  <si>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</si>
  <si>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</si>
  <si>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</si>
  <si>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</si>
  <si>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</si>
  <si>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</si>
  <si>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</si>
  <si>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</si>
  <si>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</si>
  <si>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</si>
  <si>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</si>
  <si>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</si>
  <si>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</si>
  <si>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</si>
  <si>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</si>
  <si>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</si>
  <si>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</si>
  <si>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</si>
  <si>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</si>
  <si>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</si>
  <si>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</si>
  <si>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</si>
  <si>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</si>
  <si>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</si>
  <si>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</si>
  <si>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</si>
  <si>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</si>
  <si>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</si>
  <si>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</si>
  <si>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</si>
  <si>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</si>
  <si>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</si>
  <si>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</si>
  <si>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</si>
  <si>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</si>
  <si>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</si>
  <si>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</si>
  <si>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</si>
  <si>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</si>
  <si>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</si>
  <si>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</si>
  <si>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</si>
  <si>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</si>
  <si>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</si>
  <si>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</si>
  <si>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</si>
  <si>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</si>
  <si>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</si>
  <si>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</si>
  <si>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</si>
  <si>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</si>
  <si>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</si>
  <si>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</si>
  <si>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</si>
  <si>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</si>
  <si>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</si>
  <si>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</si>
  <si>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</si>
  <si>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</si>
  <si>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</si>
  <si>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</si>
  <si>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</si>
  <si>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</si>
  <si>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</si>
  <si>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</si>
  <si>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</si>
  <si>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</si>
  <si>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</si>
  <si>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</si>
  <si>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</si>
  <si>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</si>
  <si>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</si>
  <si>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</si>
  <si>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</si>
  <si>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</si>
  <si>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</si>
  <si>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</si>
  <si>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</si>
  <si>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</si>
  <si>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</si>
  <si>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</si>
  <si>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</si>
  <si>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</si>
  <si>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</si>
  <si>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</si>
  <si>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</si>
  <si>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</si>
  <si>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</si>
  <si>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</si>
  <si>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</si>
  <si>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</si>
  <si>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</si>
  <si>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</si>
  <si>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</si>
  <si>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</si>
  <si>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</si>
  <si>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</si>
  <si>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</si>
  <si>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</si>
  <si>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</si>
  <si>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</si>
  <si>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</si>
  <si>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</si>
  <si>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</si>
  <si>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</si>
  <si>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</si>
  <si>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</si>
  <si>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</si>
  <si>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</si>
  <si>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</si>
  <si>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</si>
  <si>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</si>
  <si>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</si>
  <si>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</si>
  <si>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</si>
  <si>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</si>
  <si>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</si>
  <si>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</si>
  <si>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</si>
  <si>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</si>
  <si>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</si>
  <si>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</si>
  <si>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</si>
  <si>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</si>
  <si>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</si>
  <si>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</si>
  <si>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</si>
  <si>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</si>
  <si>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</si>
  <si>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</si>
  <si>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</si>
  <si>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</si>
  <si>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</si>
  <si>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</si>
  <si>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</si>
  <si>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</si>
  <si>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</si>
  <si>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</si>
  <si>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</si>
  <si>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</si>
  <si>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</si>
  <si>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</si>
  <si>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</si>
  <si>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</si>
  <si>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</si>
  <si>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</si>
  <si>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</si>
  <si>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</si>
  <si>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</si>
  <si>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</si>
  <si>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</si>
  <si>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</si>
  <si>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</si>
  <si>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</si>
  <si>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</si>
  <si>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</si>
  <si>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</si>
  <si>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</si>
  <si>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</si>
  <si>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</si>
  <si>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</si>
  <si>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</si>
  <si>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</si>
  <si>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</si>
  <si>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</si>
  <si>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</si>
  <si>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</si>
  <si>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</si>
  <si>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</si>
  <si>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</si>
  <si>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</si>
  <si>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</si>
  <si>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</si>
  <si>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</si>
  <si>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</si>
  <si>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</si>
  <si>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</si>
  <si>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</si>
  <si>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</si>
  <si>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</si>
  <si>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</si>
  <si>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</si>
  <si>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</si>
  <si>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</si>
  <si>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</si>
  <si>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</si>
  <si>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</si>
  <si>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</si>
  <si>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</si>
  <si>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</si>
  <si>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</si>
  <si>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</si>
  <si>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</si>
  <si>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</si>
  <si>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</si>
  <si>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</si>
  <si>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</si>
  <si>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</si>
  <si>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</si>
  <si>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</si>
  <si>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</si>
  <si>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</si>
  <si>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</si>
  <si>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</si>
  <si>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</si>
  <si>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</si>
  <si>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</si>
  <si>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</si>
  <si>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</si>
  <si>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</si>
  <si>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</si>
  <si>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</si>
  <si>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</si>
  <si>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</si>
  <si>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</si>
  <si>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</si>
  <si>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</si>
  <si>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</si>
  <si>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</si>
  <si>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</si>
  <si>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</si>
  <si>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</si>
  <si>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</si>
  <si>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</si>
  <si>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</si>
  <si>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</si>
  <si>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</si>
  <si>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</si>
  <si>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</si>
  <si>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</si>
  <si>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</si>
  <si>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</si>
  <si>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</si>
  <si>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</si>
  <si>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</si>
  <si>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</si>
  <si>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</si>
  <si>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</si>
  <si>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</si>
  <si>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</si>
  <si>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</si>
  <si>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</si>
  <si>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</si>
  <si>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</si>
  <si>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</si>
  <si>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</si>
  <si>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</si>
  <si>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</si>
  <si>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</si>
  <si>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</si>
  <si>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</si>
  <si>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</si>
  <si>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</si>
  <si>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</si>
  <si>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</si>
  <si>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</si>
  <si>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</si>
  <si>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</si>
  <si>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</si>
  <si>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</si>
  <si>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</si>
  <si>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</si>
  <si>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</si>
  <si>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</si>
  <si>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</si>
  <si>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</si>
  <si>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</si>
  <si>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</si>
  <si>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</si>
  <si>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</si>
  <si>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</si>
  <si>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</si>
  <si>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</si>
  <si>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</si>
  <si>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</si>
  <si>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</si>
  <si>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</si>
  <si>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</si>
  <si>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</si>
  <si>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</si>
  <si>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</si>
  <si>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</si>
  <si>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</si>
  <si>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</si>
  <si>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</si>
  <si>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</si>
  <si>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</si>
  <si>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</si>
  <si>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</si>
  <si>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</si>
  <si>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</si>
  <si>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</si>
  <si>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</si>
  <si>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</si>
  <si>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</si>
  <si>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</si>
  <si>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</si>
  <si>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</si>
  <si>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</si>
  <si>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</si>
  <si>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</si>
  <si>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</si>
  <si>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</si>
  <si>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</si>
  <si>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</si>
  <si>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</si>
  <si>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</si>
  <si>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</si>
  <si>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</si>
  <si>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</si>
  <si>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</si>
  <si>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</si>
  <si>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</si>
  <si>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</si>
  <si>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</si>
  <si>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</si>
  <si>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</si>
  <si>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</si>
  <si>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</si>
  <si>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</si>
  <si>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</si>
  <si>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</si>
  <si>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</si>
  <si>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</si>
  <si>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</si>
  <si>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</si>
  <si>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</si>
  <si>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</si>
  <si>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</si>
  <si>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</si>
  <si>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</si>
  <si>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</si>
  <si>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</si>
  <si>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</si>
  <si>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</si>
  <si>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</si>
  <si>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</si>
  <si>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</si>
  <si>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</si>
  <si>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</si>
  <si>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</si>
  <si>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</si>
  <si>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</si>
  <si>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</si>
  <si>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</si>
  <si>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</si>
  <si>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</si>
  <si>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</si>
  <si>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</si>
  <si>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</si>
  <si>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</si>
  <si>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</si>
  <si>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</si>
  <si>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</si>
  <si>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</si>
  <si>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</si>
  <si>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</si>
  <si>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</si>
  <si>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</si>
  <si>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</si>
  <si>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</si>
  <si>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</si>
  <si>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</si>
  <si>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</si>
  <si>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</si>
  <si>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</si>
  <si>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</si>
  <si>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</si>
  <si>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</si>
  <si>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</si>
  <si>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</si>
  <si>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</si>
  <si>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</si>
  <si>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</si>
  <si>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</si>
  <si>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</si>
  <si>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</si>
  <si>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</si>
  <si>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</si>
  <si>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</si>
  <si>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</si>
  <si>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</si>
  <si>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</si>
  <si>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</si>
  <si>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</si>
  <si>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</si>
  <si>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</si>
  <si>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</si>
  <si>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</si>
  <si>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</si>
  <si>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</si>
  <si>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</si>
  <si>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</si>
  <si>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</si>
  <si>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</si>
  <si>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</si>
  <si>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</si>
  <si>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</si>
  <si>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</si>
  <si>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</si>
  <si>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</si>
  <si>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</si>
  <si>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</si>
  <si>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</si>
  <si>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</si>
  <si>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</si>
  <si>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</si>
  <si>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</si>
  <si>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</si>
  <si>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</si>
  <si>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</si>
  <si>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</si>
  <si>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</si>
  <si>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</si>
  <si>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</si>
  <si>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</si>
  <si>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</si>
  <si>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</si>
  <si>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</si>
  <si>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</si>
  <si>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</si>
  <si>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</si>
  <si>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</si>
  <si>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</si>
  <si>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</si>
  <si>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</si>
  <si>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</si>
  <si>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</si>
  <si>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</si>
  <si>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</si>
  <si>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</si>
  <si>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</si>
  <si>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</si>
  <si>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</si>
  <si>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</si>
  <si>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</si>
  <si>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</si>
  <si>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</si>
  <si>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</si>
  <si>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</si>
  <si>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</si>
  <si>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</si>
  <si>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</si>
  <si>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</si>
  <si>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</si>
  <si>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</si>
  <si>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</si>
  <si>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</si>
  <si>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</si>
  <si>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</si>
  <si>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</si>
  <si>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</si>
  <si>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</si>
  <si>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</si>
  <si>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</si>
  <si>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</si>
  <si>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</si>
  <si>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</si>
  <si>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</si>
  <si>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</si>
  <si>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</si>
  <si>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</si>
  <si>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</si>
  <si>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</si>
  <si>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</si>
  <si>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</si>
  <si>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</si>
  <si>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</si>
  <si>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</si>
  <si>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</si>
  <si>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</si>
  <si>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</si>
  <si>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</si>
  <si>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</si>
  <si>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</si>
  <si>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</si>
  <si>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</si>
  <si>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</si>
  <si>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</si>
  <si>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</si>
  <si>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</si>
  <si>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</si>
  <si>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</si>
  <si>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</si>
  <si>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</si>
  <si>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</si>
  <si>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</si>
  <si>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</si>
  <si>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</si>
  <si>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</si>
  <si>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</si>
  <si>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</si>
  <si>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</si>
  <si>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</si>
  <si>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</si>
  <si>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</si>
  <si>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</si>
  <si>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</si>
  <si>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</si>
  <si>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</si>
  <si>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</si>
  <si>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</si>
  <si>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</si>
  <si>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</si>
  <si>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</si>
  <si>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</si>
  <si>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</si>
  <si>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</si>
  <si>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</si>
  <si>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</si>
  <si>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</si>
  <si>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</si>
  <si>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</si>
  <si>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</si>
  <si>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</si>
  <si>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</si>
  <si>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</si>
  <si>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</si>
  <si>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</si>
  <si>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</si>
  <si>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</si>
  <si>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</si>
  <si>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</si>
  <si>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</si>
  <si>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</si>
  <si>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</si>
  <si>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</si>
  <si>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</si>
  <si>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</si>
  <si>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</si>
  <si>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</si>
  <si>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</si>
  <si>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</si>
  <si>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</si>
  <si>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</si>
  <si>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</si>
  <si>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</si>
  <si>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</si>
  <si>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</si>
  <si>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</si>
  <si>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</si>
  <si>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</si>
  <si>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</si>
  <si>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</si>
  <si>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</si>
  <si>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</si>
  <si>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</si>
  <si>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</si>
  <si>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</si>
  <si>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</si>
  <si>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</si>
  <si>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</si>
  <si>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</si>
  <si>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</si>
  <si>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</si>
  <si>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</si>
  <si>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</si>
  <si>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</si>
  <si>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</si>
  <si>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</si>
  <si>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</si>
  <si>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</si>
  <si>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</si>
  <si>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</si>
  <si>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</si>
  <si>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</si>
  <si>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</si>
  <si>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</si>
  <si>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</si>
  <si>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</si>
  <si>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</si>
  <si>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</si>
  <si>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</si>
  <si>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</si>
  <si>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</si>
  <si>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</si>
  <si>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</si>
  <si>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</si>
  <si>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</si>
  <si>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</si>
  <si>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</si>
  <si>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</si>
  <si>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</si>
  <si>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</si>
  <si>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</si>
  <si>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</si>
  <si>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</si>
  <si>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</si>
  <si>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</si>
  <si>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</si>
  <si>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</si>
  <si>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</si>
  <si>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</si>
  <si>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</si>
  <si>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</si>
  <si>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</si>
  <si>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</si>
  <si>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</si>
  <si>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</si>
  <si>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</si>
  <si>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</si>
  <si>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</si>
  <si>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</si>
  <si>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</si>
  <si>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</si>
  <si>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</si>
  <si>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</si>
  <si>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</si>
  <si>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</si>
  <si>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</si>
  <si>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</si>
  <si>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</si>
  <si>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</si>
  <si>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</si>
  <si>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</si>
  <si>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</si>
  <si>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</si>
  <si>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</si>
  <si>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</si>
  <si>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</si>
  <si>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</si>
  <si>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</si>
  <si>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</si>
  <si>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</si>
  <si>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</si>
  <si>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</si>
  <si>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</si>
  <si>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</si>
  <si>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</si>
  <si>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</si>
  <si>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</si>
  <si>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</si>
  <si>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</si>
  <si>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</si>
  <si>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</si>
  <si>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</si>
  <si>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</si>
  <si>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</si>
  <si>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</si>
  <si>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</si>
  <si>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</si>
  <si>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</si>
  <si>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</si>
  <si>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</si>
  <si>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</si>
  <si>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</si>
  <si>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</si>
  <si>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</si>
  <si>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</si>
  <si>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</si>
  <si>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</si>
  <si>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</si>
  <si>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</si>
  <si>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</si>
  <si>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</si>
  <si>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</si>
  <si>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</si>
  <si>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</si>
  <si>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</si>
  <si>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</si>
  <si>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</si>
  <si>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</si>
  <si>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</si>
  <si>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</si>
  <si>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</si>
  <si>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</si>
  <si>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</si>
  <si>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</si>
  <si>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</si>
  <si>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</si>
  <si>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</si>
  <si>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</si>
  <si>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</si>
  <si>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</si>
  <si>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</si>
  <si>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</si>
  <si>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</si>
  <si>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</si>
  <si>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</si>
  <si>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</si>
  <si>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</si>
  <si>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</si>
  <si>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</si>
  <si>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</si>
  <si>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</si>
  <si>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</si>
  <si>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</si>
  <si>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</si>
  <si>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</si>
  <si>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</si>
  <si>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</si>
  <si>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</si>
  <si>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</si>
  <si>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</si>
  <si>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</si>
  <si>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</si>
  <si>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</si>
  <si>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</si>
  <si>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</si>
  <si>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</si>
  <si>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</si>
  <si>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</si>
  <si>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</si>
  <si>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</si>
  <si>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</si>
  <si>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</si>
  <si>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</si>
  <si>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</si>
  <si>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</si>
  <si>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</si>
  <si>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</si>
  <si>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</si>
  <si>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</si>
  <si>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</si>
  <si>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</si>
  <si>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</si>
  <si>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</si>
  <si>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</si>
  <si>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</si>
  <si>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</si>
  <si>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</si>
  <si>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</si>
  <si>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</si>
  <si>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</si>
  <si>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</si>
  <si>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</si>
  <si>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</si>
  <si>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</si>
  <si>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</si>
  <si>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</si>
  <si>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</si>
  <si>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</si>
  <si>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</si>
  <si>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</si>
  <si>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</si>
  <si>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</si>
  <si>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</si>
  <si>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</si>
  <si>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</si>
  <si>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</si>
  <si>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</si>
  <si>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</si>
  <si>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</si>
  <si>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</si>
  <si>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</si>
  <si>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</si>
  <si>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</si>
  <si>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</si>
  <si>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</si>
  <si>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</si>
  <si>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</si>
  <si>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</si>
  <si>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</si>
  <si>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</si>
  <si>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</si>
  <si>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</si>
  <si>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</si>
  <si>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</si>
  <si>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</si>
  <si>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</si>
  <si>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</si>
  <si>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</si>
  <si>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</si>
  <si>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</si>
  <si>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</si>
  <si>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</si>
  <si>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</si>
  <si>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</si>
  <si>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</si>
  <si>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</si>
  <si>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</si>
  <si>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</si>
  <si>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</si>
  <si>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</si>
  <si>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</si>
  <si>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</si>
  <si>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</si>
  <si>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</si>
  <si>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</si>
  <si>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</si>
  <si>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</si>
  <si>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</si>
  <si>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</si>
  <si>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</si>
  <si>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</si>
  <si>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</si>
  <si>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</si>
  <si>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</si>
  <si>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</si>
  <si>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</si>
  <si>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</si>
  <si>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</si>
  <si>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</si>
  <si>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</si>
  <si>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</si>
  <si>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</si>
  <si>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</si>
  <si>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</si>
  <si>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</si>
  <si>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</si>
  <si>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</si>
  <si>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</si>
  <si>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</si>
  <si>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</si>
  <si>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</si>
  <si>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</si>
  <si>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</si>
  <si>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</si>
  <si>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</si>
  <si>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</si>
  <si>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</si>
  <si>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</si>
  <si>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</si>
  <si>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</si>
  <si>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</si>
  <si>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</si>
  <si>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</si>
  <si>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</si>
  <si>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</si>
  <si>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</si>
  <si>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</si>
  <si>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</si>
  <si>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</si>
  <si>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</si>
  <si>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</si>
  <si>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</si>
  <si>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</si>
  <si>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</si>
  <si>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</si>
  <si>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</si>
  <si>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</si>
  <si>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</si>
  <si>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</si>
  <si>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</si>
  <si>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</si>
  <si>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</si>
  <si>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</si>
  <si>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</si>
  <si>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</si>
  <si>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</si>
  <si>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</si>
  <si>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</si>
  <si>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</si>
  <si>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</si>
  <si>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</si>
  <si>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</si>
  <si>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</si>
  <si>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</si>
  <si>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</si>
  <si>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</si>
  <si>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</si>
  <si>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</si>
  <si>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</si>
  <si>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</si>
  <si>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</si>
  <si>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</si>
  <si>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</si>
  <si>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</si>
  <si>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</si>
  <si>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</si>
  <si>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</si>
  <si>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</si>
  <si>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</si>
  <si>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</si>
  <si>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</si>
  <si>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</si>
  <si>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</si>
  <si>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</si>
  <si>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</si>
  <si>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</si>
  <si>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</si>
  <si>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</si>
  <si>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</si>
  <si>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</si>
  <si>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</si>
  <si>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</si>
  <si>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</si>
  <si>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</si>
  <si>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</si>
  <si>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</si>
  <si>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</si>
  <si>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</si>
  <si>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</si>
  <si>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</si>
  <si>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</si>
  <si>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</si>
  <si>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</si>
  <si>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</si>
  <si>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</si>
  <si>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</si>
  <si>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</si>
  <si>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</si>
  <si>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</si>
  <si>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</si>
  <si>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</si>
  <si>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</si>
  <si>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</si>
  <si>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</si>
  <si>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</si>
  <si>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</si>
  <si>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</si>
  <si>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</si>
  <si>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</si>
  <si>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</si>
  <si>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</si>
  <si>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</si>
  <si>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</si>
  <si>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</si>
  <si>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</si>
  <si>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</si>
  <si>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</si>
  <si>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</si>
  <si>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</si>
  <si>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</si>
  <si>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</si>
  <si>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</si>
  <si>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</si>
  <si>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</si>
  <si>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</si>
  <si>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</si>
  <si>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</si>
  <si>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</si>
  <si>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</si>
  <si>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</si>
  <si>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</si>
  <si>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</si>
  <si>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</si>
  <si>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</si>
  <si>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</si>
  <si>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</si>
  <si>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</si>
  <si>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</si>
  <si>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</si>
  <si>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</si>
  <si>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</si>
  <si>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</si>
  <si>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</si>
  <si>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</si>
  <si>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</si>
  <si>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</si>
  <si>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</si>
  <si>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</si>
  <si>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</si>
  <si>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</si>
  <si>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</si>
  <si>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</si>
  <si>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</si>
  <si>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</si>
  <si>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</si>
  <si>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</si>
  <si>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</si>
  <si>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</si>
  <si>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</si>
  <si>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</si>
  <si>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</si>
  <si>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</si>
  <si>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</si>
  <si>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</si>
  <si>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</si>
  <si>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</si>
  <si>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</si>
  <si>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</si>
  <si>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</si>
  <si>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</si>
  <si>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</si>
  <si>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</si>
  <si>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</si>
  <si>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</si>
  <si>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</si>
  <si>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</si>
  <si>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</si>
  <si>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</si>
  <si>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</si>
  <si>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</si>
  <si>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</si>
  <si>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</si>
  <si>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</si>
  <si>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</si>
  <si>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</si>
  <si>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</si>
  <si>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</si>
  <si>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</si>
  <si>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</si>
  <si>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</si>
  <si>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</si>
  <si>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</si>
  <si>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</si>
  <si>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</si>
  <si>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</si>
  <si>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</si>
  <si>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</si>
  <si>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</si>
  <si>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</si>
  <si>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</si>
  <si>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</si>
  <si>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</si>
  <si>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</si>
  <si>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</si>
  <si>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</si>
  <si>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</si>
  <si>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</si>
  <si>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</si>
  <si>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</si>
  <si>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</si>
  <si>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</si>
  <si>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</si>
  <si>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</si>
  <si>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</si>
  <si>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</si>
  <si>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</si>
  <si>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</si>
  <si>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</si>
  <si>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</si>
  <si>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</si>
  <si>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</si>
  <si>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</si>
  <si>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</si>
  <si>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</si>
  <si>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</si>
  <si>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</si>
  <si>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</si>
  <si>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</si>
  <si>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</si>
  <si>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</si>
  <si>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</si>
  <si>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</si>
  <si>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</si>
  <si>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</si>
  <si>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</si>
  <si>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</si>
  <si>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</si>
  <si>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</si>
  <si>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</si>
  <si>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</si>
  <si>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</si>
  <si>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</si>
  <si>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</si>
  <si>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</si>
  <si>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</si>
  <si>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</si>
  <si>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</si>
  <si>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</si>
  <si>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</si>
  <si>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</si>
  <si>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</si>
  <si>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</si>
  <si>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</si>
  <si>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</si>
  <si>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</si>
  <si>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</si>
  <si>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</si>
  <si>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</si>
  <si>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</si>
  <si>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</si>
  <si>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</si>
  <si>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</si>
  <si>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</si>
  <si>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</si>
  <si>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</si>
  <si>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</si>
  <si>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</si>
  <si>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</si>
  <si>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</si>
  <si>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</si>
  <si>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</si>
  <si>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</si>
  <si>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</si>
  <si>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</si>
  <si>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</si>
  <si>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</si>
  <si>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</si>
  <si>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</si>
  <si>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</si>
  <si>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</si>
  <si>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</si>
  <si>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</si>
  <si>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</si>
  <si>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</si>
  <si>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</si>
  <si>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</si>
  <si>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</si>
  <si>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</si>
  <si>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</si>
  <si>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</si>
  <si>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</si>
  <si>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</si>
  <si>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</si>
  <si>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</si>
  <si>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</si>
  <si>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</si>
  <si>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</si>
  <si>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</si>
  <si>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</si>
  <si>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</si>
  <si>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</si>
  <si>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</si>
  <si>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</si>
  <si>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</si>
  <si>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</si>
  <si>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</si>
  <si>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</si>
  <si>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</si>
  <si>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</si>
  <si>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</si>
  <si>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</si>
  <si>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</si>
  <si>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</si>
  <si>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</si>
  <si>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</si>
  <si>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</si>
  <si>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</si>
  <si>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</si>
  <si>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</si>
  <si>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</si>
  <si>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</si>
  <si>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</si>
  <si>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</si>
  <si>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</si>
  <si>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</si>
  <si>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</si>
  <si>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</si>
  <si>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</si>
  <si>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</si>
  <si>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</si>
  <si>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</si>
  <si>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</si>
  <si>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</si>
  <si>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</si>
  <si>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</si>
  <si>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</si>
  <si>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</si>
  <si>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</si>
  <si>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</si>
  <si>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</si>
  <si>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</si>
  <si>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</si>
  <si>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</si>
  <si>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</si>
  <si>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</si>
  <si>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</si>
  <si>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</si>
  <si>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</si>
  <si>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</si>
  <si>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</si>
  <si>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</si>
  <si>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</si>
  <si>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</si>
  <si>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</si>
  <si>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</si>
  <si>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</si>
  <si>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</si>
  <si>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</si>
  <si>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</si>
  <si>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</si>
  <si>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</si>
  <si>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</si>
  <si>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</si>
  <si>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</si>
  <si>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</si>
  <si>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</si>
  <si>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</si>
  <si>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</si>
  <si>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</si>
  <si>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</si>
  <si>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</si>
  <si>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</si>
  <si>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</si>
  <si>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</si>
  <si>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</si>
  <si>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</si>
  <si>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</si>
  <si>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</si>
  <si>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</si>
  <si>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</si>
  <si>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</si>
  <si>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</si>
  <si>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</si>
  <si>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</si>
  <si>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</si>
  <si>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</si>
  <si>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</si>
  <si>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</si>
  <si>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</si>
  <si>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</si>
  <si>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</si>
  <si>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</si>
  <si>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</si>
  <si>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</si>
  <si>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</si>
  <si>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</si>
  <si>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</si>
  <si>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</si>
  <si>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</si>
  <si>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</si>
  <si>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</si>
  <si>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</si>
  <si>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</si>
  <si>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</si>
  <si>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</si>
  <si>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</si>
  <si>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</si>
  <si>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</si>
  <si>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</si>
  <si>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</si>
  <si>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</si>
  <si>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</si>
  <si>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</si>
  <si>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</si>
  <si>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</si>
  <si>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</si>
  <si>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</si>
  <si>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</si>
  <si>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</si>
  <si>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</si>
  <si>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</si>
  <si>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</si>
  <si>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</si>
  <si>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</si>
  <si>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</si>
  <si>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</si>
  <si>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</si>
  <si>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</si>
  <si>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</si>
  <si>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</si>
  <si>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</si>
  <si>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</si>
  <si>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</si>
  <si>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</si>
  <si>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</si>
  <si>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</si>
  <si>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</si>
  <si>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</si>
  <si>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</si>
  <si>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</si>
  <si>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</si>
  <si>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</si>
  <si>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</si>
  <si>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</si>
  <si>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</si>
  <si>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</si>
  <si>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</si>
  <si>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</si>
  <si>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</si>
  <si>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</si>
  <si>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</si>
  <si>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</si>
  <si>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</si>
  <si>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</si>
  <si>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</si>
  <si>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</si>
  <si>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</si>
  <si>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</si>
  <si>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</si>
  <si>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</si>
  <si>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</si>
  <si>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</si>
  <si>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</si>
  <si>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</si>
  <si>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</si>
  <si>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</si>
  <si>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</si>
  <si>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</si>
  <si>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</si>
  <si>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</si>
  <si>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</si>
  <si>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</si>
  <si>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</si>
  <si>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</si>
  <si>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</si>
  <si>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</si>
  <si>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</si>
  <si>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</si>
  <si>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</si>
  <si>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</si>
  <si>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</si>
  <si>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</si>
  <si>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</si>
  <si>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</si>
  <si>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</si>
  <si>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</si>
  <si>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</si>
  <si>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</si>
  <si>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</si>
  <si>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</si>
  <si>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</si>
  <si>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</si>
  <si>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</si>
  <si>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</si>
  <si>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</si>
  <si>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</si>
  <si>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</si>
  <si>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</si>
  <si>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</si>
  <si>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</si>
  <si>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</si>
  <si>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</si>
  <si>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</si>
  <si>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</si>
  <si>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</si>
  <si>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</si>
  <si>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</si>
  <si>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</si>
  <si>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</si>
  <si>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</si>
  <si>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</si>
  <si>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</si>
  <si>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</si>
  <si>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</si>
  <si>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</si>
  <si>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</si>
  <si>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</si>
  <si>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</si>
  <si>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</si>
  <si>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</si>
  <si>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</si>
  <si>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</si>
  <si>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</si>
  <si>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</si>
  <si>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</si>
  <si>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</si>
  <si>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</si>
  <si>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</si>
  <si>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</si>
  <si>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</si>
  <si>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</si>
  <si>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</si>
  <si>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</si>
  <si>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</si>
  <si>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</si>
  <si>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</si>
  <si>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</si>
  <si>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</si>
  <si>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</si>
  <si>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</si>
  <si>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</si>
  <si>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</si>
  <si>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</si>
  <si>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</si>
  <si>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</si>
  <si>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</si>
  <si>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</si>
  <si>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</si>
  <si>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</si>
  <si>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</si>
  <si>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</si>
  <si>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</si>
  <si>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</si>
  <si>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</si>
  <si>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</si>
  <si>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</si>
  <si>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</si>
  <si>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</si>
  <si>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</si>
  <si>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</si>
  <si>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</si>
  <si>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</si>
  <si>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</si>
  <si>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</si>
  <si>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</si>
  <si>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</si>
  <si>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</si>
  <si>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</si>
  <si>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</si>
  <si>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</si>
  <si>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</si>
  <si>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</si>
  <si>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</si>
  <si>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</si>
  <si>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</si>
  <si>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</si>
  <si>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</si>
  <si>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</si>
  <si>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</si>
  <si>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</si>
  <si>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</si>
  <si>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</si>
  <si>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</si>
  <si>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</si>
  <si>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</si>
  <si>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</si>
  <si>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</si>
  <si>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</si>
  <si>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</si>
  <si>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</si>
  <si>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</si>
  <si>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</si>
  <si>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</si>
  <si>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</si>
  <si>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</si>
  <si>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</si>
  <si>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</si>
  <si>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</si>
  <si>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</si>
  <si>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</si>
  <si>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</si>
  <si>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</si>
  <si>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</si>
  <si>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</si>
  <si>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</si>
  <si>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</si>
  <si>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</si>
  <si>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</si>
  <si>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</si>
  <si>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</si>
  <si>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</si>
  <si>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</si>
  <si>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</si>
  <si>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</si>
  <si>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</si>
  <si>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</si>
  <si>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</si>
  <si>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</si>
  <si>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</si>
  <si>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</si>
  <si>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</si>
  <si>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</si>
  <si>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</si>
  <si>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</si>
  <si>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</si>
  <si>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</si>
  <si>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</si>
  <si>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</si>
  <si>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</si>
  <si>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</si>
  <si>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</si>
  <si>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</si>
  <si>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</si>
  <si>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</si>
  <si>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</si>
  <si>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</si>
  <si>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</si>
  <si>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</si>
  <si>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</si>
  <si>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</si>
  <si>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</si>
  <si>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</si>
  <si>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</si>
  <si>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</si>
  <si>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</si>
  <si>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</si>
  <si>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</si>
  <si>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</si>
  <si>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</si>
  <si>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</si>
  <si>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</si>
  <si>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</si>
  <si>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</si>
  <si>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</si>
  <si>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</si>
  <si>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</si>
  <si>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</si>
  <si>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</si>
  <si>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</si>
  <si>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</si>
  <si>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</si>
  <si>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</si>
  <si>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</si>
  <si>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</si>
  <si>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</si>
  <si>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</si>
  <si>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</si>
  <si>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</si>
  <si>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</si>
  <si>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</si>
  <si>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</si>
  <si>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</si>
  <si>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</si>
  <si>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</si>
  <si>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</si>
  <si>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</si>
  <si>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</si>
  <si>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</si>
  <si>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</si>
  <si>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</si>
  <si>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</si>
  <si>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</si>
  <si>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</si>
  <si>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</si>
  <si>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</si>
  <si>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</si>
  <si>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</si>
  <si>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</si>
  <si>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</si>
  <si>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</si>
  <si>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</si>
  <si>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</si>
  <si>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</si>
  <si>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</si>
  <si>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</si>
  <si>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</si>
  <si>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</si>
  <si>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</si>
  <si>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</si>
  <si>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</si>
  <si>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</si>
  <si>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</si>
  <si>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</si>
  <si>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</si>
  <si>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</si>
  <si>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</si>
  <si>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</si>
  <si>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</si>
  <si>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</si>
  <si>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</si>
  <si>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</si>
  <si>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</si>
  <si>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</si>
  <si>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</si>
  <si>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</si>
  <si>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</si>
  <si>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</si>
  <si>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</si>
  <si>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</si>
  <si>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</si>
  <si>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</si>
  <si>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</si>
  <si>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</si>
  <si>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</si>
  <si>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</si>
  <si>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</si>
  <si>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</si>
  <si>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</si>
  <si>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</si>
  <si>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</si>
  <si>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</si>
  <si>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</si>
  <si>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</si>
  <si>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</si>
  <si>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</si>
  <si>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</si>
  <si>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</si>
  <si>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</si>
  <si>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</si>
  <si>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</si>
  <si>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</si>
  <si>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</si>
  <si>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</si>
  <si>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</si>
  <si>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</si>
  <si>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</si>
  <si>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</si>
  <si>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</si>
  <si>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</si>
  <si>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</si>
  <si>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</si>
  <si>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</si>
  <si>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</si>
  <si>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</si>
  <si>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</si>
  <si>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</si>
  <si>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</si>
  <si>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</si>
  <si>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</si>
  <si>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</si>
  <si>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</si>
  <si>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</si>
  <si>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</si>
  <si>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</si>
  <si>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</si>
  <si>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</si>
  <si>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</si>
  <si>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</si>
  <si>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</si>
  <si>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</si>
  <si>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</si>
  <si>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</si>
  <si>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</si>
  <si>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</si>
  <si>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</si>
  <si>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</si>
  <si>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</si>
  <si>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</si>
  <si>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</si>
  <si>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</si>
  <si>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</si>
  <si>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</si>
  <si>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</si>
  <si>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</si>
  <si>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</si>
  <si>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</si>
  <si>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</si>
  <si>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</si>
  <si>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</si>
  <si>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</si>
  <si>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</si>
  <si>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</si>
  <si>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</si>
  <si>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</si>
  <si>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</si>
  <si>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</si>
  <si>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</si>
  <si>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</si>
  <si>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</si>
  <si>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</si>
  <si>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</si>
  <si>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</si>
  <si>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</si>
  <si>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</si>
  <si>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</si>
  <si>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</si>
  <si>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</si>
  <si>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</si>
  <si>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</si>
  <si>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</si>
  <si>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</si>
  <si>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</si>
  <si>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</si>
  <si>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</si>
  <si>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</si>
  <si>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</si>
  <si>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</si>
  <si>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</si>
  <si>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</si>
  <si>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</si>
  <si>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</si>
  <si>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</si>
  <si>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</si>
  <si>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</si>
  <si>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</si>
  <si>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</si>
  <si>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</si>
  <si>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</si>
  <si>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</si>
  <si>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</si>
  <si>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</si>
  <si>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</si>
  <si>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</si>
  <si>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</si>
  <si>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</si>
  <si>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</si>
  <si>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</si>
  <si>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</si>
  <si>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</si>
  <si>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</si>
  <si>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</si>
  <si>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</si>
  <si>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</si>
  <si>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</si>
  <si>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</si>
  <si>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</si>
  <si>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</si>
  <si>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</si>
  <si>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</si>
  <si>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</si>
  <si>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</si>
  <si>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</si>
  <si>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</si>
  <si>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</si>
  <si>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</si>
  <si>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</si>
  <si>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</si>
  <si>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</si>
  <si>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</si>
  <si>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</si>
  <si>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</si>
  <si>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</si>
  <si>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</si>
  <si>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</si>
  <si>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</si>
  <si>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</si>
  <si>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</si>
  <si>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</si>
  <si>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</si>
  <si>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</si>
  <si>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</si>
  <si>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</si>
  <si>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</si>
  <si>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</si>
  <si>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</si>
  <si>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</si>
  <si>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</si>
  <si>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</si>
  <si>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</si>
  <si>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</si>
  <si>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</si>
  <si>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</si>
  <si>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</si>
  <si>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</si>
  <si>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</si>
  <si>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</si>
  <si>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</si>
  <si>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</si>
  <si>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</si>
  <si>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</si>
  <si>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</si>
  <si>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</si>
  <si>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</si>
  <si>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</si>
  <si>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</si>
  <si>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</si>
  <si>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</si>
  <si>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</si>
  <si>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</si>
  <si>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</si>
  <si>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</si>
  <si>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</si>
  <si>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</si>
  <si>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</si>
  <si>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</si>
  <si>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</si>
  <si>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</si>
  <si>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</si>
  <si>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</si>
  <si>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</si>
  <si>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</si>
  <si>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</si>
  <si>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</si>
  <si>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</si>
  <si>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</si>
  <si>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</si>
  <si>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</si>
  <si>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</si>
  <si>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</si>
  <si>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</si>
  <si>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</si>
  <si>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</si>
  <si>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</si>
  <si>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</si>
  <si>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</si>
  <si>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</si>
  <si>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</si>
  <si>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</si>
  <si>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</si>
  <si>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</si>
  <si>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</si>
  <si>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</si>
  <si>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</si>
  <si>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</si>
  <si>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</si>
  <si>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</si>
  <si>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</si>
  <si>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</si>
  <si>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</si>
  <si>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</si>
  <si>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</si>
  <si>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</si>
  <si>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</si>
  <si>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</si>
  <si>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</si>
  <si>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</si>
  <si>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</si>
  <si>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</si>
  <si>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</si>
  <si>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</si>
  <si>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</si>
  <si>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</si>
  <si>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</si>
  <si>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</si>
  <si>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</si>
  <si>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</si>
  <si>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</si>
  <si>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</si>
  <si>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</si>
  <si>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</si>
  <si>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</si>
  <si>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</si>
  <si>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</si>
  <si>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</si>
  <si>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</si>
  <si>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</si>
  <si>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</si>
  <si>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</si>
  <si>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</si>
  <si>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</si>
  <si>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</si>
  <si>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</si>
  <si>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</si>
  <si>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</si>
  <si>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</si>
  <si>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</si>
  <si>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</si>
  <si>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</si>
  <si>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</si>
  <si>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</si>
  <si>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</si>
  <si>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</si>
  <si>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</si>
  <si>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</si>
  <si>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</si>
  <si>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</si>
  <si>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</si>
  <si>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</si>
  <si>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</si>
  <si>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</si>
  <si>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</si>
  <si>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</si>
  <si>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</si>
  <si>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</si>
  <si>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</si>
  <si>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</si>
  <si>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</si>
  <si>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</si>
  <si>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</si>
  <si>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</si>
  <si>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</si>
  <si>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</si>
  <si>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</si>
  <si>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</si>
  <si>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</si>
  <si>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</si>
  <si>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</si>
  <si>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</si>
  <si>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</si>
  <si>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</si>
  <si>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</si>
  <si>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</si>
  <si>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</si>
  <si>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</si>
  <si>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</si>
  <si>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</si>
  <si>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</si>
  <si>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</si>
  <si>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</si>
  <si>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</si>
  <si>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</si>
  <si>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</si>
  <si>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</si>
  <si>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</si>
  <si>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</si>
  <si>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</si>
  <si>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</si>
  <si>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</si>
  <si>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</si>
  <si>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</si>
  <si>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</si>
  <si>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</si>
  <si>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</si>
  <si>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</si>
  <si>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</si>
  <si>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</si>
  <si>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</si>
  <si>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</si>
  <si>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</si>
  <si>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</si>
  <si>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</si>
  <si>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</si>
  <si>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</si>
  <si>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</si>
  <si>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</si>
  <si>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</si>
  <si>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</si>
  <si>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</si>
  <si>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</si>
  <si>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</si>
  <si>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</si>
  <si>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</si>
  <si>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</si>
  <si>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</si>
  <si>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</si>
  <si>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</si>
  <si>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</si>
  <si>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</si>
  <si>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</si>
  <si>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</si>
  <si>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</si>
  <si>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</si>
  <si>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</si>
  <si>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</si>
  <si>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</si>
  <si>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</si>
  <si>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</si>
  <si>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</si>
  <si>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</si>
  <si>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</si>
  <si>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</si>
  <si>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</si>
  <si>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</si>
  <si>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</si>
  <si>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</si>
  <si>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</si>
  <si>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</si>
  <si>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</si>
  <si>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</si>
  <si>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</si>
  <si>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</si>
  <si>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</si>
  <si>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</si>
  <si>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</si>
  <si>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</si>
  <si>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</si>
  <si>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</si>
  <si>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</si>
  <si>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</si>
  <si>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</si>
  <si>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</si>
  <si>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</si>
  <si>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</si>
  <si>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</si>
  <si>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</si>
  <si>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</si>
  <si>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</si>
  <si>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</si>
  <si>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</si>
  <si>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</si>
  <si>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</si>
  <si>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</si>
  <si>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</si>
  <si>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</si>
  <si>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</si>
  <si>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</si>
  <si>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</si>
  <si>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</si>
  <si>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</si>
  <si>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</si>
  <si>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</si>
  <si>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</si>
  <si>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</si>
  <si>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</si>
  <si>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</si>
  <si>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</si>
  <si>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</si>
  <si>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</si>
  <si>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</si>
  <si>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</si>
  <si>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</si>
  <si>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</si>
  <si>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</si>
  <si>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</si>
  <si>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</si>
  <si>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</si>
  <si>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</si>
  <si>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</si>
  <si>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</si>
  <si>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</si>
  <si>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</si>
  <si>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</si>
  <si>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</si>
  <si>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</si>
  <si>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</si>
  <si>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</si>
  <si>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</si>
  <si>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</si>
  <si>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</si>
  <si>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</si>
  <si>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</si>
  <si>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</si>
  <si>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</si>
  <si>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</si>
  <si>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</si>
  <si>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</si>
  <si>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</si>
  <si>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</si>
  <si>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</si>
  <si>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</si>
  <si>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</si>
  <si>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</si>
  <si>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</si>
  <si>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</si>
  <si>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</si>
  <si>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</si>
  <si>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</si>
  <si>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</si>
  <si>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</si>
  <si>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</si>
  <si>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</si>
  <si>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</si>
  <si>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</si>
  <si>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</si>
  <si>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</si>
  <si>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</si>
  <si>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</si>
  <si>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</si>
  <si>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</si>
  <si>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</si>
  <si>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</si>
  <si>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</si>
  <si>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</si>
  <si>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</si>
  <si>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</si>
  <si>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</si>
  <si>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</si>
  <si>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</si>
  <si>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</si>
  <si>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</si>
  <si>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</si>
  <si>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</si>
  <si>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</si>
  <si>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</si>
  <si>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</si>
  <si>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</si>
  <si>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</si>
  <si>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</si>
  <si>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</si>
  <si>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</si>
  <si>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</si>
  <si>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</si>
  <si>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</si>
  <si>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</si>
  <si>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</si>
  <si>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</si>
  <si>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</si>
  <si>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</si>
  <si>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</si>
  <si>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</si>
  <si>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</si>
  <si>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</si>
  <si>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</si>
  <si>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</si>
  <si>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</si>
  <si>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</si>
  <si>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</si>
  <si>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</si>
  <si>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</si>
  <si>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</si>
  <si>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</si>
  <si>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</si>
  <si>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</si>
  <si>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</si>
  <si>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</si>
  <si>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</si>
  <si>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</si>
  <si>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</si>
  <si>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</si>
  <si>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</si>
  <si>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</si>
  <si>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</si>
  <si>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</si>
  <si>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</si>
  <si>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</si>
  <si>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</si>
  <si>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</si>
  <si>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</si>
  <si>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</si>
  <si>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</si>
  <si>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</si>
  <si>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</si>
  <si>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</si>
  <si>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</si>
  <si>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</si>
  <si>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</si>
  <si>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</si>
  <si>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</si>
  <si>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</si>
  <si>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</si>
  <si>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</si>
  <si>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</si>
  <si>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</si>
  <si>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</si>
  <si>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</si>
  <si>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</si>
  <si>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</si>
  <si>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</si>
  <si>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</si>
  <si>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</si>
  <si>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</si>
  <si>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</si>
  <si>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</si>
  <si>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</si>
  <si>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</si>
  <si>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</si>
  <si>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</si>
  <si>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</si>
  <si>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</si>
  <si>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</si>
  <si>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</si>
  <si>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</si>
  <si>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</si>
  <si>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</si>
  <si>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</si>
  <si>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</si>
  <si>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</si>
  <si>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</si>
  <si>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</si>
  <si>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</si>
  <si>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</si>
  <si>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</si>
  <si>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</si>
  <si>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</si>
  <si>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</si>
  <si>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</si>
  <si>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</si>
  <si>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</si>
  <si>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</si>
  <si>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</si>
  <si>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</si>
  <si>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</si>
  <si>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</si>
  <si>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</si>
  <si>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</si>
  <si>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</si>
  <si>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</si>
  <si>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</si>
  <si>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</si>
  <si>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</si>
  <si>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</si>
  <si>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</si>
  <si>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</si>
  <si>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</si>
  <si>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</si>
  <si>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</si>
  <si>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</si>
  <si>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</si>
  <si>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</si>
  <si>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</si>
  <si>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</si>
  <si>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</si>
  <si>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</si>
  <si>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</si>
  <si>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</si>
  <si>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</si>
  <si>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</si>
  <si>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</si>
  <si>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</si>
  <si>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</si>
  <si>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</si>
  <si>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</si>
  <si>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</si>
  <si>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</si>
  <si>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</si>
  <si>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</si>
  <si>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</si>
  <si>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</si>
  <si>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</si>
  <si>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</si>
  <si>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</si>
  <si>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</si>
  <si>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</si>
  <si>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</si>
  <si>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</si>
  <si>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</si>
  <si>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</si>
  <si>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</si>
  <si>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</si>
  <si>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</si>
  <si>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</si>
  <si>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</si>
  <si>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</si>
  <si>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</si>
  <si>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</si>
  <si>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</si>
  <si>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</si>
  <si>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</si>
  <si>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</si>
  <si>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</si>
  <si>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</si>
  <si>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</si>
  <si>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</si>
  <si>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</si>
  <si>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</si>
  <si>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</si>
  <si>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</si>
  <si>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</si>
  <si>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</si>
  <si>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</si>
  <si>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</si>
  <si>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</si>
  <si>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</si>
  <si>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</si>
  <si>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</si>
  <si>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</si>
  <si>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</si>
  <si>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</si>
  <si>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</si>
  <si>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</si>
  <si>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</si>
  <si>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</si>
  <si>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</si>
  <si>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</si>
  <si>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</si>
  <si>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</si>
  <si>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</si>
  <si>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</si>
  <si>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</si>
  <si>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</si>
  <si>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</si>
  <si>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</si>
  <si>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</si>
  <si>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</si>
  <si>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</si>
  <si>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</si>
  <si>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</si>
  <si>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</si>
  <si>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</si>
  <si>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</si>
  <si>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</si>
  <si>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</si>
  <si>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</si>
  <si>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</si>
  <si>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</si>
  <si>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</si>
  <si>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</si>
  <si>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</si>
  <si>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</si>
  <si>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</si>
  <si>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</si>
  <si>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</si>
  <si>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</si>
  <si>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</si>
  <si>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</si>
  <si>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</si>
  <si>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</si>
  <si>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</si>
  <si>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</si>
  <si>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</si>
  <si>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</si>
  <si>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</si>
  <si>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</si>
  <si>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</si>
  <si>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</si>
  <si>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</si>
  <si>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</si>
  <si>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</si>
  <si>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</si>
  <si>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</si>
  <si>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</si>
  <si>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</si>
  <si>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</si>
  <si>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</si>
  <si>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</si>
  <si>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</si>
  <si>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</si>
  <si>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</si>
  <si>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</si>
  <si>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</si>
  <si>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</si>
  <si>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</si>
  <si>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</si>
  <si>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</si>
  <si>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</si>
  <si>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</si>
  <si>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</si>
  <si>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</si>
  <si>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</si>
  <si>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</si>
  <si>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</si>
  <si>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</si>
  <si>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</si>
  <si>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</si>
  <si>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</si>
  <si>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</si>
  <si>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</si>
  <si>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</si>
  <si>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</si>
  <si>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</si>
  <si>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</si>
  <si>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</si>
  <si>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</si>
  <si>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</si>
  <si>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</si>
  <si>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</si>
  <si>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</si>
  <si>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</si>
  <si>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</si>
  <si>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</si>
  <si>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</si>
  <si>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</si>
  <si>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</si>
  <si>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</si>
  <si>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</si>
  <si>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</si>
  <si>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</si>
  <si>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</si>
  <si>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</si>
  <si>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</si>
  <si>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</si>
  <si>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</si>
  <si>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</si>
  <si>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</si>
  <si>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</si>
  <si>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</si>
  <si>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</si>
  <si>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</si>
  <si>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</si>
  <si>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</si>
  <si>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</si>
  <si>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</si>
  <si>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</si>
  <si>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</si>
  <si>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</si>
  <si>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</si>
  <si>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</si>
  <si>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</si>
  <si>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</si>
  <si>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</si>
  <si>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</si>
  <si>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</si>
  <si>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</si>
  <si>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</si>
  <si>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</si>
  <si>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</si>
  <si>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</si>
  <si>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</si>
  <si>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</si>
  <si>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</si>
  <si>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</si>
  <si>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</si>
  <si>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</si>
  <si>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</si>
  <si>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</si>
  <si>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</si>
  <si>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</si>
  <si>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</si>
  <si>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</si>
  <si>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</si>
  <si>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</si>
  <si>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</si>
  <si>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</si>
  <si>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</si>
  <si>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</si>
  <si>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</si>
  <si>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</si>
  <si>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</si>
  <si>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</si>
  <si>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</si>
  <si>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</si>
  <si>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</si>
  <si>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</si>
  <si>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</si>
  <si>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</si>
  <si>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</si>
  <si>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</si>
  <si>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</si>
  <si>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</si>
  <si>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</si>
  <si>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</si>
  <si>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</si>
  <si>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</si>
  <si>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</si>
  <si>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</si>
  <si>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</si>
  <si>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</si>
  <si>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</si>
  <si>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</si>
  <si>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</si>
  <si>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</si>
  <si>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</si>
  <si>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</si>
  <si>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</si>
  <si>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</si>
  <si>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</si>
  <si>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</si>
  <si>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</si>
  <si>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</si>
  <si>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</si>
  <si>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</si>
  <si>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</si>
  <si>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</si>
  <si>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</si>
  <si>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</si>
  <si>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</si>
  <si>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</si>
  <si>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</si>
  <si>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</si>
  <si>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</si>
  <si>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</si>
  <si>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</si>
  <si>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</si>
  <si>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</si>
  <si>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</si>
  <si>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</si>
  <si>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</si>
  <si>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</si>
  <si>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</si>
  <si>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</si>
  <si>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</si>
  <si>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</si>
  <si>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</si>
  <si>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</si>
  <si>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</si>
  <si>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</si>
  <si>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</si>
  <si>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</si>
  <si>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</si>
  <si>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</si>
  <si>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</si>
  <si>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</si>
  <si>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</si>
  <si>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</si>
  <si>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</si>
  <si>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</si>
  <si>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</si>
  <si>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</si>
  <si>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</si>
  <si>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</si>
  <si>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</si>
  <si>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</si>
  <si>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</si>
  <si>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</si>
  <si>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</si>
  <si>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</si>
  <si>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</si>
  <si>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</si>
  <si>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</si>
  <si>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</si>
  <si>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</si>
  <si>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</si>
  <si>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</si>
  <si>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</si>
  <si>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</si>
  <si>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</si>
  <si>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</si>
  <si>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</si>
  <si>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</si>
  <si>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</si>
  <si>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</si>
  <si>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</si>
  <si>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</si>
  <si>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</si>
  <si>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</si>
  <si>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</si>
  <si>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</si>
  <si>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</si>
  <si>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</si>
  <si>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</si>
  <si>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</si>
  <si>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</si>
  <si>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</si>
  <si>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</si>
  <si>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</si>
  <si>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</si>
  <si>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</si>
  <si>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</si>
  <si>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</si>
  <si>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</si>
  <si>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</si>
  <si>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</si>
  <si>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</si>
  <si>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</si>
  <si>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</si>
  <si>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</si>
  <si>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</si>
  <si>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</si>
  <si>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</si>
  <si>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</si>
  <si>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</si>
  <si>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</si>
  <si>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</si>
  <si>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</si>
  <si>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</si>
  <si>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</si>
  <si>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</si>
  <si>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</si>
  <si>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</si>
  <si>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</si>
  <si>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</si>
  <si>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</si>
  <si>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</si>
  <si>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</si>
  <si>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</si>
  <si>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</si>
  <si>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</si>
  <si>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</si>
  <si>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</si>
  <si>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</si>
  <si>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</si>
  <si>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</si>
  <si>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</si>
  <si>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</si>
  <si>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</si>
  <si>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</si>
  <si>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</si>
  <si>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</si>
  <si>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</si>
  <si>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</si>
  <si>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</si>
  <si>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</si>
  <si>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</si>
  <si>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</si>
  <si>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</si>
  <si>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</si>
  <si>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</si>
  <si>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</si>
  <si>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</si>
  <si>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</si>
  <si>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</si>
  <si>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</si>
  <si>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</si>
  <si>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</si>
  <si>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</si>
  <si>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</si>
  <si>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</si>
  <si>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</si>
  <si>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</si>
  <si>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</si>
  <si>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</si>
  <si>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</si>
  <si>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</si>
  <si>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</si>
  <si>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</si>
  <si>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</si>
  <si>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</si>
  <si>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</si>
  <si>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</si>
  <si>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</si>
  <si>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</si>
  <si>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</si>
  <si>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</si>
  <si>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</si>
  <si>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</si>
  <si>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</si>
  <si>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</si>
  <si>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</si>
  <si>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</si>
  <si>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</si>
  <si>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</si>
  <si>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</si>
  <si>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</si>
  <si>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</si>
  <si>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</si>
  <si>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</si>
  <si>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</si>
  <si>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</si>
  <si>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</si>
  <si>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</si>
  <si>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</si>
  <si>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</si>
  <si>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</si>
  <si>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</si>
  <si>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</si>
  <si>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</si>
  <si>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</si>
  <si>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</si>
  <si>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</si>
  <si>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</si>
  <si>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</si>
  <si>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</si>
  <si>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</si>
  <si>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</si>
  <si>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</si>
  <si>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</si>
  <si>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</si>
  <si>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</si>
  <si>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</si>
  <si>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</si>
  <si>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</si>
  <si>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</si>
  <si>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</si>
  <si>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</si>
  <si>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</si>
  <si>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</si>
  <si>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</si>
  <si>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</si>
  <si>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</si>
  <si>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</si>
  <si>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</si>
  <si>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</si>
  <si>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</si>
  <si>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</si>
  <si>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</si>
  <si>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</si>
  <si>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</si>
  <si>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</si>
  <si>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</si>
  <si>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</si>
  <si>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</si>
  <si>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</si>
  <si>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</si>
  <si>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</si>
  <si>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</si>
  <si>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</si>
  <si>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</si>
  <si>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</si>
  <si>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</si>
  <si>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</si>
  <si>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</si>
  <si>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</si>
  <si>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</si>
  <si>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</si>
  <si>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</si>
  <si>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</si>
  <si>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</si>
  <si>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</si>
  <si>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</si>
  <si>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</si>
  <si>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</si>
  <si>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</si>
  <si>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</si>
  <si>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</si>
  <si>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</si>
  <si>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</si>
  <si>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</si>
  <si>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</si>
  <si>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</si>
  <si>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</si>
  <si>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</si>
  <si>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</si>
  <si>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</si>
  <si>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</si>
  <si>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</si>
  <si>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</si>
  <si>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</si>
  <si>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</si>
  <si>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</si>
  <si>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</si>
  <si>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</si>
  <si>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</si>
  <si>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</si>
  <si>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</si>
  <si>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</si>
  <si>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</si>
  <si>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</si>
  <si>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</si>
  <si>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</si>
  <si>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</si>
  <si>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</si>
  <si>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</si>
  <si>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</si>
  <si>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</si>
  <si>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</si>
  <si>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</si>
  <si>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</si>
  <si>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</si>
  <si>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</si>
  <si>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</si>
  <si>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</si>
  <si>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</si>
  <si>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</si>
  <si>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</si>
  <si>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</si>
  <si>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</si>
  <si>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</si>
  <si>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</si>
  <si>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</si>
  <si>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</si>
  <si>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</si>
  <si>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</si>
  <si>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</si>
  <si>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</si>
  <si>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</si>
  <si>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</si>
  <si>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</si>
  <si>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</si>
  <si>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</si>
  <si>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</si>
  <si>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</si>
  <si>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</si>
  <si>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</si>
  <si>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</si>
  <si>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</si>
  <si>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</si>
  <si>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</si>
  <si>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</si>
  <si>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</si>
  <si>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</si>
  <si>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</si>
  <si>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</si>
  <si>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</si>
  <si>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</si>
  <si>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</si>
  <si>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</si>
  <si>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</si>
  <si>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</si>
  <si>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</si>
  <si>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</si>
  <si>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</si>
  <si>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</si>
  <si>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</si>
  <si>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</si>
  <si>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</si>
  <si>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</si>
  <si>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</si>
  <si>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</si>
  <si>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</si>
  <si>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</si>
  <si>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</si>
  <si>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</si>
  <si>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</si>
  <si>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</si>
  <si>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</si>
  <si>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</si>
  <si>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</si>
  <si>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</si>
  <si>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</si>
  <si>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</si>
  <si>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</si>
  <si>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</si>
  <si>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</si>
  <si>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</si>
  <si>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</si>
  <si>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</si>
  <si>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</si>
  <si>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</si>
  <si>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</si>
  <si>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</si>
  <si>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</si>
  <si>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</si>
  <si>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</si>
  <si>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</si>
  <si>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</si>
  <si>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</si>
  <si>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</si>
  <si>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</si>
  <si>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</si>
  <si>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</si>
  <si>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</si>
  <si>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</si>
  <si>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</si>
  <si>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</si>
  <si>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</si>
  <si>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</si>
  <si>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</si>
  <si>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</si>
  <si>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</si>
  <si>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</si>
  <si>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</si>
  <si>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</si>
  <si>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</si>
  <si>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</si>
  <si>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</si>
  <si>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</si>
  <si>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</si>
  <si>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</si>
  <si>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</si>
  <si>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</si>
  <si>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</si>
  <si>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</si>
  <si>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</si>
  <si>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</si>
  <si>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</si>
  <si>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</si>
  <si>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</si>
  <si>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</si>
  <si>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</si>
  <si>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</si>
  <si>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</si>
  <si>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</si>
  <si>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</si>
  <si>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</si>
  <si>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</si>
  <si>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</si>
  <si>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</si>
  <si>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</si>
  <si>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</si>
  <si>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</si>
  <si>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</si>
  <si>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</si>
  <si>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</si>
  <si>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</si>
  <si>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</si>
  <si>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</si>
  <si>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</si>
  <si>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</si>
  <si>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</si>
  <si>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</si>
  <si>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</si>
  <si>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</si>
  <si>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</si>
  <si>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</si>
  <si>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</si>
  <si>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</si>
  <si>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</si>
  <si>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</si>
  <si>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</si>
  <si>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</si>
  <si>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</si>
  <si>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</si>
  <si>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</si>
  <si>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</si>
  <si>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</si>
  <si>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</si>
  <si>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</si>
  <si>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</si>
  <si>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</si>
  <si>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</si>
  <si>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</si>
  <si>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</si>
  <si>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</si>
  <si>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</si>
  <si>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</si>
  <si>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</si>
  <si>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</si>
  <si>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</si>
  <si>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</si>
  <si>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</si>
  <si>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</si>
  <si>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</si>
  <si>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</si>
  <si>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</si>
  <si>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</si>
  <si>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</si>
  <si>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</si>
  <si>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</si>
  <si>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</si>
  <si>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</si>
  <si>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</si>
  <si>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</si>
  <si>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</si>
  <si>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</si>
  <si>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</si>
  <si>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</si>
  <si>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</si>
  <si>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</si>
  <si>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</si>
  <si>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</si>
  <si>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</si>
  <si>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</si>
  <si>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</si>
  <si>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</si>
  <si>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</si>
  <si>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</si>
  <si>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</si>
  <si>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</si>
  <si>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</si>
  <si>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</si>
  <si>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</si>
  <si>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</si>
  <si>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</si>
  <si>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</si>
  <si>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</si>
  <si>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</si>
  <si>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</si>
  <si>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</si>
  <si>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</si>
  <si>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</si>
  <si>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</si>
  <si>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</si>
  <si>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</si>
  <si>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</si>
  <si>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</si>
  <si>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</si>
  <si>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</si>
  <si>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</si>
  <si>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</si>
  <si>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</si>
  <si>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</si>
  <si>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</si>
  <si>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</si>
  <si>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</si>
  <si>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</si>
  <si>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</si>
  <si>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</si>
  <si>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</si>
  <si>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</si>
  <si>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</si>
  <si>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</si>
  <si>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</si>
  <si>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</si>
  <si>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</si>
  <si>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</si>
  <si>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</si>
  <si>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</si>
  <si>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</si>
  <si>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</si>
  <si>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</si>
  <si>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</si>
  <si>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</si>
  <si>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</si>
  <si>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</si>
  <si>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</si>
  <si>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</si>
  <si>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</si>
  <si>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</si>
  <si>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</si>
  <si>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</si>
  <si>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</si>
  <si>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</si>
  <si>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</si>
  <si>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</si>
  <si>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</si>
  <si>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</si>
  <si>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</si>
  <si>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</si>
  <si>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</si>
  <si>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</si>
  <si>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</si>
  <si>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</si>
  <si>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</si>
  <si>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</si>
  <si>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</si>
  <si>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</si>
  <si>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</si>
  <si>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</si>
  <si>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</si>
  <si>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</si>
  <si>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</si>
  <si>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</si>
  <si>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</si>
  <si>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</si>
  <si>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</si>
  <si>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</si>
  <si>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</si>
  <si>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</si>
  <si>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</si>
  <si>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</si>
  <si>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</si>
  <si>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</si>
  <si>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</si>
  <si>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</si>
  <si>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</si>
  <si>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</si>
  <si>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</si>
  <si>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</si>
  <si>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</si>
  <si>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</si>
  <si>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</si>
  <si>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</si>
  <si>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</si>
  <si>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</si>
  <si>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</si>
  <si>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</si>
  <si>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</si>
  <si>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</si>
  <si>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</si>
  <si>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</si>
  <si>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</si>
  <si>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</si>
  <si>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</si>
  <si>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</si>
  <si>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</si>
  <si>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</si>
  <si>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</si>
  <si>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</si>
  <si>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</si>
  <si>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</si>
  <si>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</si>
  <si>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</si>
  <si>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</si>
  <si>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</si>
  <si>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</si>
  <si>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</si>
  <si>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</si>
  <si>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</si>
  <si>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</si>
  <si>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</si>
  <si>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</si>
  <si>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</si>
  <si>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</si>
  <si>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</si>
  <si>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</si>
  <si>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</si>
  <si>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</si>
  <si>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</si>
  <si>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</si>
  <si>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</si>
  <si>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</si>
  <si>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</si>
  <si>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</si>
  <si>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</si>
  <si>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</si>
  <si>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</si>
  <si>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</si>
  <si>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</si>
  <si>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</si>
  <si>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</si>
  <si>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</si>
  <si>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</si>
  <si>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</si>
  <si>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</si>
  <si>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</si>
  <si>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</si>
  <si>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</si>
  <si>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</si>
  <si>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</si>
  <si>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</si>
  <si>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</si>
  <si>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</si>
  <si>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</si>
  <si>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</si>
  <si>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</si>
  <si>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</si>
  <si>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</si>
  <si>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</si>
  <si>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</si>
  <si>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</si>
  <si>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</si>
  <si>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</si>
  <si>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</si>
  <si>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</si>
  <si>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</si>
  <si>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</si>
  <si>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</si>
  <si>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</si>
  <si>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</si>
  <si>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</si>
  <si>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</si>
  <si>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</si>
  <si>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</si>
  <si>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</si>
  <si>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</si>
  <si>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</si>
  <si>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</si>
  <si>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</si>
  <si>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</si>
  <si>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</si>
  <si>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</si>
  <si>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</si>
  <si>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</si>
  <si>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</si>
  <si>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</si>
  <si>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</si>
  <si>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</si>
  <si>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</si>
  <si>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</si>
  <si>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</si>
  <si>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</si>
  <si>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</si>
  <si>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</si>
  <si>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</si>
  <si>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</si>
  <si>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</si>
  <si>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</si>
  <si>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</si>
  <si>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</si>
  <si>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</si>
  <si>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</si>
  <si>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</si>
  <si>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</si>
  <si>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</si>
  <si>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</si>
  <si>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</si>
  <si>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</si>
  <si>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</si>
  <si>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</si>
  <si>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</si>
  <si>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</si>
  <si>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</si>
  <si>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</si>
  <si>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</si>
  <si>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</si>
  <si>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</si>
  <si>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</si>
  <si>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</si>
  <si>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</si>
  <si>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</si>
  <si>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</si>
  <si>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</si>
  <si>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</si>
  <si>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</si>
  <si>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</si>
  <si>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</si>
  <si>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</si>
  <si>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</si>
  <si>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</si>
  <si>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</si>
  <si>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</si>
  <si>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</si>
  <si>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</si>
  <si>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</si>
  <si>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</si>
  <si>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</si>
  <si>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</si>
  <si>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</si>
  <si>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</si>
  <si>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</si>
  <si>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</si>
  <si>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</si>
  <si>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</si>
  <si>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</si>
  <si>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</si>
  <si>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</si>
  <si>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</si>
  <si>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</si>
  <si>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</si>
  <si>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</si>
  <si>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</si>
  <si>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</si>
  <si>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</si>
  <si>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</si>
  <si>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</si>
  <si>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</si>
  <si>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</si>
  <si>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</si>
  <si>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</si>
  <si>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</si>
  <si>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</si>
  <si>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</si>
  <si>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</si>
  <si>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</si>
  <si>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</si>
  <si>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</si>
  <si>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</si>
  <si>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</si>
  <si>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</si>
  <si>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</si>
  <si>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</si>
  <si>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</si>
  <si>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</si>
  <si>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</si>
  <si>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</si>
  <si>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</si>
  <si>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</si>
  <si>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</si>
  <si>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</si>
  <si>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</si>
  <si>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</si>
  <si>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</si>
  <si>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</si>
  <si>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</si>
  <si>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</si>
  <si>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</si>
  <si>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</si>
  <si>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</si>
  <si>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</si>
  <si>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</si>
  <si>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</si>
  <si>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</si>
  <si>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</si>
  <si>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</si>
  <si>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</si>
  <si>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</si>
  <si>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</si>
  <si>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</si>
  <si>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</si>
  <si>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</si>
  <si>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</si>
  <si>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</si>
  <si>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</si>
  <si>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</si>
  <si>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</si>
  <si>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</si>
  <si>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</si>
  <si>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</si>
  <si>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</si>
  <si>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</si>
  <si>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</si>
  <si>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</si>
  <si>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</si>
  <si>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</si>
  <si>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</si>
  <si>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</si>
  <si>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</si>
  <si>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</si>
  <si>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</si>
  <si>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</si>
  <si>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</si>
  <si>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</si>
  <si>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</si>
  <si>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</si>
  <si>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</si>
  <si>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</si>
  <si>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</si>
  <si>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</si>
  <si>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</si>
  <si>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</si>
  <si>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</si>
  <si>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</si>
  <si>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</si>
  <si>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</si>
  <si>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</si>
  <si>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</si>
  <si>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</si>
  <si>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</si>
  <si>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</si>
  <si>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</si>
  <si>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</si>
  <si>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</si>
  <si>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</si>
  <si>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</si>
  <si>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</si>
  <si>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</si>
  <si>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</si>
  <si>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</si>
  <si>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</si>
  <si>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</si>
  <si>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</si>
  <si>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</si>
  <si>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</si>
  <si>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</si>
  <si>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</si>
  <si>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</si>
  <si>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</si>
  <si>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</si>
  <si>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</si>
  <si>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</si>
  <si>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</si>
  <si>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</si>
  <si>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</si>
  <si>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</si>
  <si>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</si>
  <si>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</si>
  <si>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</si>
  <si>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</si>
  <si>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</si>
  <si>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</si>
  <si>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</si>
  <si>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</si>
  <si>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</si>
  <si>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</si>
  <si>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</si>
  <si>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</si>
  <si>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</si>
  <si>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</si>
  <si>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</si>
  <si>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</si>
  <si>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</si>
  <si>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</si>
  <si>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</si>
  <si>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</si>
  <si>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</si>
  <si>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</si>
  <si>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</si>
  <si>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</si>
  <si>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</si>
  <si>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</si>
  <si>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</si>
  <si>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</si>
  <si>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</si>
  <si>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</si>
  <si>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</si>
  <si>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</si>
  <si>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</si>
  <si>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</si>
  <si>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</si>
  <si>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</si>
  <si>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</si>
  <si>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</si>
  <si>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</si>
  <si>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</si>
  <si>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</si>
  <si>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</si>
  <si>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</si>
  <si>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</si>
  <si>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</si>
  <si>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</si>
  <si>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</si>
  <si>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</si>
  <si>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</si>
  <si>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</si>
  <si>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</si>
  <si>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</si>
  <si>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</si>
  <si>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</si>
  <si>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</si>
  <si>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</si>
  <si>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</si>
  <si>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</si>
  <si>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</si>
  <si>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</si>
  <si>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</si>
  <si>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</si>
  <si>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</si>
  <si>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</si>
  <si>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</si>
  <si>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</si>
  <si>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</si>
  <si>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</si>
  <si>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</si>
  <si>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</si>
  <si>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</si>
  <si>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</si>
  <si>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</si>
  <si>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</si>
  <si>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</si>
  <si>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</si>
  <si>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</si>
  <si>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</si>
  <si>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</si>
  <si>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</si>
  <si>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</si>
  <si>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</si>
  <si>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</si>
  <si>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</si>
  <si>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</si>
  <si>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</si>
  <si>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</si>
  <si>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</si>
  <si>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</si>
  <si>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</si>
  <si>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</si>
  <si>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</si>
  <si>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</si>
  <si>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</si>
  <si>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</si>
  <si>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</si>
  <si>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</si>
  <si>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</si>
  <si>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</si>
  <si>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</si>
  <si>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</si>
  <si>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</si>
  <si>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</si>
  <si>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</si>
  <si>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</si>
  <si>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</si>
  <si>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</si>
  <si>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</si>
  <si>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</si>
  <si>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</si>
  <si>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</si>
  <si>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</si>
  <si>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</si>
  <si>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</si>
  <si>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</si>
  <si>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</si>
  <si>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</si>
  <si>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</si>
  <si>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</si>
  <si>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</si>
  <si>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</si>
  <si>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</si>
  <si>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</si>
  <si>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</si>
  <si>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</si>
  <si>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</si>
  <si>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</si>
  <si>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</si>
  <si>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</si>
  <si>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</si>
  <si>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</si>
  <si>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</si>
  <si>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</si>
  <si>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</si>
  <si>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</si>
  <si>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</si>
  <si>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</si>
  <si>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</si>
  <si>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</si>
  <si>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</si>
  <si>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</si>
  <si>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</si>
  <si>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</si>
  <si>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</si>
  <si>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</si>
  <si>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</si>
  <si>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</si>
  <si>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</si>
  <si>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</si>
  <si>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</si>
  <si>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</si>
  <si>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</si>
  <si>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</si>
  <si>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</si>
  <si>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</si>
  <si>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</si>
  <si>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</si>
  <si>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</si>
  <si>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</si>
  <si>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</si>
  <si>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</si>
  <si>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</si>
  <si>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</si>
  <si>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</si>
  <si>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</si>
  <si>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</si>
  <si>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</si>
  <si>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</si>
  <si>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</si>
  <si>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</si>
  <si>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</si>
  <si>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</si>
  <si>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</si>
  <si>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</si>
  <si>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</si>
  <si>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</si>
  <si>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</si>
  <si>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</si>
  <si>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</si>
  <si>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</si>
  <si>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</si>
  <si>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</si>
  <si>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</si>
  <si>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</si>
  <si>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</si>
  <si>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</si>
  <si>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</si>
  <si>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</si>
  <si>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</si>
  <si>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</si>
  <si>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</si>
  <si>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</si>
  <si>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</si>
  <si>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</si>
  <si>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</si>
  <si>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</si>
  <si>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</si>
  <si>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</si>
  <si>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</si>
  <si>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</si>
  <si>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</si>
  <si>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</si>
  <si>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</si>
  <si>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</si>
  <si>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</si>
  <si>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</si>
  <si>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</si>
  <si>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</si>
  <si>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</si>
  <si>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</si>
  <si>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</si>
  <si>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</si>
  <si>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</si>
  <si>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</si>
  <si>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</si>
  <si>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</si>
  <si>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</si>
  <si>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</si>
  <si>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</si>
  <si>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</si>
  <si>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</si>
  <si>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</si>
  <si>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</si>
  <si>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</si>
  <si>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</si>
  <si>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</si>
  <si>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</si>
  <si>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</si>
  <si>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</si>
  <si>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</si>
  <si>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</si>
  <si>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</si>
  <si>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</si>
  <si>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</si>
  <si>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</si>
  <si>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</si>
  <si>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</si>
  <si>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</si>
  <si>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</si>
  <si>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</si>
  <si>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</si>
  <si>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</si>
  <si>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</si>
  <si>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</si>
  <si>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</si>
  <si>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</si>
  <si>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</si>
  <si>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</si>
  <si>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</si>
  <si>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</si>
  <si>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</si>
  <si>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</si>
  <si>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</si>
  <si>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</si>
  <si>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</si>
  <si>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</si>
  <si>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</si>
  <si>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</si>
  <si>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</si>
  <si>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</si>
  <si>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</si>
  <si>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</si>
  <si>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</si>
  <si>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</si>
  <si>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</si>
  <si>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</si>
  <si>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</si>
  <si>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</si>
  <si>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</si>
  <si>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</si>
  <si>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</si>
  <si>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</si>
  <si>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</si>
  <si>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</si>
  <si>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</si>
  <si>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</si>
  <si>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</si>
  <si>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</si>
  <si>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</si>
  <si>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</si>
  <si>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</si>
  <si>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</si>
  <si>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</si>
  <si>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</si>
  <si>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</si>
  <si>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</si>
  <si>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</si>
  <si>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</si>
  <si>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</si>
  <si>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</si>
  <si>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</si>
  <si>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</si>
  <si>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</si>
  <si>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</si>
  <si>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</si>
  <si>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</si>
  <si>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</si>
  <si>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</si>
  <si>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</si>
  <si>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</si>
  <si>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</si>
  <si>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</si>
  <si>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</si>
  <si>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</si>
  <si>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</si>
  <si>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</si>
  <si>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</si>
  <si>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</si>
  <si>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</si>
  <si>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</si>
  <si>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</si>
  <si>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</si>
  <si>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</si>
  <si>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</si>
  <si>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</si>
  <si>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</si>
  <si>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</si>
  <si>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</si>
  <si>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</si>
  <si>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</si>
  <si>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</si>
  <si>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</si>
  <si>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</si>
  <si>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</si>
  <si>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</si>
  <si>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</si>
  <si>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</si>
  <si>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</si>
  <si>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</si>
  <si>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</si>
  <si>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</si>
  <si>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</si>
  <si>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</si>
  <si>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</si>
  <si>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</si>
  <si>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</si>
  <si>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</si>
  <si>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</si>
  <si>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</si>
  <si>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</si>
  <si>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</si>
  <si>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</si>
  <si>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</si>
  <si>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</si>
  <si>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</si>
  <si>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</si>
  <si>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</si>
  <si>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</si>
  <si>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</si>
  <si>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</si>
  <si>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</si>
  <si>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</si>
  <si>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</si>
  <si>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</si>
  <si>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</si>
  <si>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</si>
  <si>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</si>
  <si>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</si>
  <si>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</si>
  <si>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</si>
  <si>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</si>
  <si>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</si>
  <si>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</si>
  <si>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</si>
  <si>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</si>
  <si>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</si>
  <si>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</si>
  <si>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</si>
  <si>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</si>
  <si>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</si>
  <si>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</si>
  <si>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</si>
  <si>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</si>
  <si>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</si>
  <si>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</si>
  <si>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</si>
  <si>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</si>
  <si>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</si>
  <si>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</si>
  <si>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</si>
  <si>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</si>
  <si>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</si>
  <si>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</si>
  <si>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</si>
  <si>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</si>
  <si>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</si>
  <si>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</si>
  <si>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</si>
  <si>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</si>
  <si>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</si>
  <si>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</si>
  <si>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</si>
  <si>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</si>
  <si>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</si>
  <si>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</si>
  <si>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</si>
  <si>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</si>
  <si>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</si>
  <si>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</si>
  <si>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</si>
  <si>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</si>
  <si>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</si>
  <si>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</si>
  <si>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</si>
  <si>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</si>
  <si>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</si>
  <si>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</si>
  <si>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</si>
  <si>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</si>
  <si>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</si>
  <si>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</si>
  <si>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</si>
  <si>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</si>
  <si>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</si>
  <si>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</si>
  <si>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</si>
  <si>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</si>
  <si>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</si>
  <si>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</si>
  <si>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</si>
  <si>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</si>
  <si>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</si>
  <si>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</si>
  <si>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</si>
  <si>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</si>
  <si>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</si>
  <si>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</si>
  <si>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</si>
  <si>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</si>
  <si>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</si>
  <si>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</si>
  <si>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</si>
  <si>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</si>
  <si>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</si>
  <si>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</si>
  <si>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</si>
  <si>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</si>
  <si>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</si>
  <si>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</si>
  <si>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</si>
  <si>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</si>
  <si>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</si>
  <si>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</si>
  <si>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</si>
  <si>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</si>
  <si>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</si>
  <si>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</si>
  <si>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</si>
  <si>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</si>
  <si>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</si>
  <si>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</si>
  <si>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</si>
  <si>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</si>
  <si>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</si>
  <si>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</si>
  <si>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</si>
  <si>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</si>
  <si>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</si>
  <si>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</si>
  <si>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</si>
  <si>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</si>
  <si>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</si>
  <si>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</si>
  <si>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</si>
  <si>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</si>
  <si>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</si>
  <si>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</si>
  <si>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</si>
  <si>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</si>
  <si>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</si>
  <si>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</si>
  <si>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</si>
  <si>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</si>
  <si>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</si>
  <si>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</si>
  <si>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</si>
  <si>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</si>
  <si>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</si>
  <si>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</si>
  <si>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</si>
  <si>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</si>
  <si>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</si>
  <si>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</si>
  <si>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</si>
  <si>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</si>
  <si>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</si>
  <si>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</si>
  <si>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</si>
  <si>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</si>
  <si>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</si>
  <si>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</si>
  <si>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</si>
  <si>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</si>
  <si>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</si>
  <si>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</si>
  <si>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</si>
  <si>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</si>
  <si>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</si>
  <si>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</si>
  <si>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</si>
  <si>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</si>
  <si>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</si>
  <si>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</si>
  <si>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</si>
  <si>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</si>
  <si>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</si>
  <si>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</si>
  <si>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</si>
  <si>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</si>
  <si>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</si>
  <si>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</si>
  <si>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</si>
  <si>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</si>
  <si>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</si>
  <si>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</si>
  <si>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</si>
  <si>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</si>
  <si>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</si>
  <si>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</si>
  <si>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</si>
  <si>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</si>
  <si>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</si>
  <si>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</si>
  <si>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</si>
  <si>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</si>
  <si>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</si>
  <si>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</si>
  <si>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</si>
  <si>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</si>
  <si>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</si>
  <si>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</si>
  <si>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</si>
  <si>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</si>
  <si>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</si>
  <si>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</si>
  <si>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</si>
  <si>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</si>
  <si>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</si>
  <si>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</si>
  <si>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</si>
  <si>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</si>
  <si>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</si>
  <si>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</si>
  <si>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</si>
  <si>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</si>
  <si>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</si>
  <si>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</si>
  <si>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</si>
  <si>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</si>
  <si>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</si>
  <si>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</si>
  <si>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</si>
  <si>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</si>
  <si>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</si>
  <si>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</si>
  <si>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</si>
  <si>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</si>
  <si>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</si>
  <si>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</si>
  <si>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</si>
  <si>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</si>
  <si>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</si>
  <si>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</si>
  <si>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</si>
  <si>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</si>
  <si>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</si>
  <si>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</si>
  <si>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</si>
  <si>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</si>
  <si>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</si>
  <si>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</si>
  <si>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</si>
  <si>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</si>
  <si>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</si>
  <si>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</si>
  <si>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</si>
  <si>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</si>
  <si>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</si>
  <si>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</si>
  <si>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</si>
  <si>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</si>
  <si>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</si>
  <si>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</si>
  <si>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</si>
  <si>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</si>
  <si>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</si>
  <si>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</si>
  <si>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</si>
  <si>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</si>
  <si>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</si>
  <si>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</si>
  <si>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</si>
  <si>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</si>
  <si>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</si>
  <si>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</si>
  <si>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</si>
  <si>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</si>
  <si>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</si>
  <si>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</si>
  <si>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</si>
  <si>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</si>
  <si>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</si>
  <si>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</si>
  <si>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</si>
  <si>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</si>
  <si>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</si>
  <si>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</si>
  <si>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</si>
  <si>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</si>
  <si>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</si>
  <si>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</si>
  <si>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</si>
  <si>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</si>
  <si>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</si>
  <si>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</si>
  <si>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</si>
  <si>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</si>
  <si>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</si>
  <si>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</si>
  <si>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</si>
  <si>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</si>
  <si>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</si>
  <si>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</si>
  <si>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</si>
  <si>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</si>
  <si>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</si>
  <si>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</si>
  <si>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</si>
  <si>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</si>
  <si>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</si>
  <si>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</si>
  <si>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</si>
  <si>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</si>
  <si>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</si>
  <si>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</si>
  <si>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</si>
  <si>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</si>
  <si>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</si>
  <si>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</si>
  <si>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</si>
  <si>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</si>
  <si>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</si>
  <si>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</si>
  <si>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</si>
  <si>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</si>
  <si>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</si>
  <si>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</si>
  <si>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</si>
  <si>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</si>
  <si>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</si>
  <si>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</si>
  <si>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</si>
  <si>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</si>
  <si>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</si>
  <si>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</si>
  <si>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</si>
  <si>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</si>
  <si>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</si>
  <si>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</si>
  <si>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</si>
  <si>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</si>
  <si>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</si>
  <si>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</si>
  <si>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</si>
  <si>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</si>
  <si>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</si>
  <si>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</si>
  <si>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</si>
  <si>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</si>
  <si>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</si>
  <si>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</si>
  <si>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</si>
  <si>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</si>
  <si>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</si>
  <si>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</si>
  <si>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</si>
  <si>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</si>
  <si>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</si>
  <si>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</si>
  <si>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</si>
  <si>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</si>
  <si>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</si>
  <si>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</si>
  <si>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</si>
  <si>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</si>
  <si>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</si>
  <si>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</si>
  <si>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</si>
  <si>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</si>
  <si>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</si>
  <si>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</si>
  <si>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</si>
  <si>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</si>
  <si>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</si>
  <si>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</si>
  <si>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</si>
  <si>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</si>
  <si>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</si>
  <si>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</si>
  <si>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</si>
  <si>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</si>
  <si>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</si>
  <si>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</si>
  <si>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</si>
  <si>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</si>
  <si>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</si>
  <si>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</si>
  <si>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</si>
  <si>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</si>
  <si>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</si>
  <si>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</si>
  <si>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</si>
  <si>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</si>
  <si>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</si>
  <si>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</si>
  <si>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</si>
  <si>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</si>
  <si>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</si>
  <si>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</si>
  <si>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</si>
  <si>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</si>
  <si>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</si>
  <si>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</si>
  <si>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</si>
  <si>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</si>
  <si>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</si>
  <si>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</si>
  <si>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</si>
  <si>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</si>
  <si>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</si>
  <si>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</si>
  <si>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</si>
  <si>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</si>
  <si>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</si>
  <si>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</si>
  <si>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</si>
  <si>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</si>
  <si>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</si>
  <si>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</si>
  <si>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</si>
  <si>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</si>
  <si>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</si>
  <si>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</si>
  <si>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</si>
  <si>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</si>
  <si>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</si>
  <si>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</si>
  <si>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</si>
  <si>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</si>
  <si>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</si>
  <si>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</si>
  <si>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</si>
  <si>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</si>
  <si>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</si>
  <si>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</si>
  <si>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</si>
  <si>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</si>
  <si>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</si>
  <si>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</si>
  <si>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</si>
  <si>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</si>
  <si>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</si>
  <si>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</si>
  <si>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</si>
  <si>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</si>
  <si>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</si>
  <si>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</si>
  <si>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</si>
  <si>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</si>
  <si>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</si>
  <si>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</si>
  <si>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</si>
  <si>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</si>
  <si>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</si>
  <si>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</si>
  <si>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</si>
  <si>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</si>
  <si>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</si>
  <si>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</si>
  <si>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</si>
  <si>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</si>
  <si>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</si>
  <si>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</si>
  <si>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</si>
  <si>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</si>
  <si>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</si>
  <si>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</si>
  <si>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</si>
  <si>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</si>
  <si>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</si>
  <si>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</si>
  <si>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</si>
  <si>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</si>
  <si>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</si>
  <si>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</si>
  <si>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</si>
  <si>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</si>
  <si>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</si>
  <si>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</si>
  <si>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</si>
  <si>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</si>
  <si>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</si>
  <si>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</si>
  <si>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</si>
  <si>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</si>
  <si>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</si>
  <si>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</si>
  <si>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</si>
  <si>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</si>
  <si>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</si>
  <si>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</si>
  <si>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</si>
  <si>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</si>
  <si>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</si>
  <si>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</si>
  <si>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</si>
  <si>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</si>
  <si>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</si>
  <si>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</si>
  <si>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</si>
  <si>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</si>
  <si>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</si>
  <si>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</si>
  <si>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</si>
  <si>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</si>
  <si>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</si>
  <si>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</si>
  <si>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</si>
  <si>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</si>
  <si>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</si>
  <si>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</si>
  <si>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</si>
  <si>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</si>
  <si>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</si>
  <si>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</si>
  <si>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</si>
  <si>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</si>
  <si>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</si>
  <si>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</si>
  <si>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</si>
  <si>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</si>
  <si>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</si>
  <si>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</si>
  <si>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</si>
  <si>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</si>
  <si>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</si>
  <si>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</si>
  <si>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</si>
  <si>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</si>
  <si>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</si>
  <si>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</si>
  <si>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</si>
  <si>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</si>
  <si>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</si>
  <si>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</si>
  <si>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</si>
  <si>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</si>
  <si>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</si>
  <si>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</si>
  <si>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</si>
  <si>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</si>
  <si>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</si>
  <si>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</si>
  <si>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</si>
  <si>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</si>
  <si>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</si>
  <si>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</si>
  <si>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</si>
  <si>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</si>
  <si>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</si>
  <si>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</si>
  <si>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</si>
  <si>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</si>
  <si>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</si>
  <si>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</si>
  <si>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</si>
  <si>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</si>
  <si>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</si>
  <si>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</si>
  <si>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</si>
  <si>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</si>
  <si>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</si>
  <si>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</si>
  <si>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</si>
  <si>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</si>
  <si>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</si>
  <si>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</si>
  <si>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</si>
  <si>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</si>
  <si>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</si>
  <si>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</si>
  <si>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</si>
  <si>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</si>
  <si>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</si>
  <si>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</si>
  <si>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</si>
  <si>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</si>
  <si>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</si>
  <si>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</si>
  <si>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</si>
  <si>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</si>
  <si>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</si>
  <si>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</si>
  <si>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</si>
  <si>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</si>
  <si>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</si>
  <si>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</si>
  <si>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</si>
  <si>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</si>
  <si>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</si>
  <si>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</si>
  <si>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</si>
  <si>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</si>
  <si>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</si>
  <si>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</si>
  <si>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</si>
  <si>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</si>
  <si>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</si>
  <si>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</si>
  <si>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</si>
  <si>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</si>
  <si>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</si>
  <si>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</si>
  <si>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</si>
  <si>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</si>
  <si>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</si>
  <si>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</si>
  <si>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</si>
  <si>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</si>
  <si>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</si>
  <si>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</si>
  <si>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</si>
  <si>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</si>
  <si>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</si>
  <si>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</si>
  <si>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</si>
  <si>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</si>
  <si>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</si>
  <si>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</si>
  <si>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</si>
  <si>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</si>
  <si>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</si>
  <si>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</si>
  <si>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</si>
  <si>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</si>
  <si>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</si>
  <si>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</si>
  <si>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</si>
  <si>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</si>
  <si>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</si>
  <si>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</si>
  <si>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</si>
  <si>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</si>
  <si>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</si>
  <si>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</si>
  <si>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</si>
  <si>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</si>
  <si>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</si>
  <si>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</si>
  <si>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</si>
  <si>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</si>
  <si>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</si>
  <si>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</si>
  <si>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</si>
  <si>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</si>
  <si>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</si>
  <si>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</si>
  <si>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</si>
  <si>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</si>
  <si>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</si>
  <si>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</si>
  <si>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</si>
  <si>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</si>
  <si>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</si>
  <si>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</si>
  <si>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</si>
  <si>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</si>
  <si>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</si>
  <si>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</si>
  <si>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</si>
  <si>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</si>
  <si>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</si>
  <si>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</si>
  <si>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</si>
  <si>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</si>
  <si>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</si>
  <si>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</si>
  <si>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</si>
  <si>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</si>
  <si>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</si>
  <si>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</si>
  <si>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</si>
  <si>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</si>
  <si>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</si>
  <si>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</si>
  <si>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</si>
  <si>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</si>
  <si>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</si>
  <si>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</si>
  <si>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</si>
  <si>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</si>
  <si>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</si>
  <si>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</si>
  <si>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</si>
  <si>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</si>
  <si>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</si>
  <si>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</si>
  <si>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</si>
  <si>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</si>
  <si>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</si>
  <si>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</si>
  <si>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</si>
  <si>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</si>
  <si>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</si>
  <si>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</si>
  <si>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</si>
  <si>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</si>
  <si>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</si>
  <si>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</si>
  <si>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</si>
  <si>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</si>
  <si>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</si>
  <si>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</si>
  <si>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</si>
  <si>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</si>
  <si>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</si>
  <si>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</si>
  <si>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</si>
  <si>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</si>
  <si>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</si>
  <si>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</si>
  <si>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</si>
  <si>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</si>
  <si>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</si>
  <si>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</si>
  <si>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</si>
  <si>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</si>
  <si>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</si>
  <si>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</si>
  <si>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</si>
  <si>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</si>
  <si>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</si>
  <si>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</si>
  <si>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</si>
  <si>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</si>
  <si>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</si>
  <si>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</si>
  <si>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</si>
  <si>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</si>
  <si>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</si>
  <si>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</si>
  <si>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</si>
  <si>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</si>
  <si>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</si>
  <si>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</si>
  <si>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</si>
  <si>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</si>
  <si>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</si>
  <si>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</si>
  <si>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</si>
  <si>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</si>
  <si>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</si>
  <si>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</si>
  <si>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</si>
  <si>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</si>
  <si>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</si>
  <si>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</si>
  <si>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</si>
  <si>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</si>
  <si>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</si>
  <si>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</si>
  <si>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</si>
  <si>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</si>
  <si>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</si>
  <si>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</si>
  <si>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</si>
  <si>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</si>
  <si>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</si>
  <si>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</si>
  <si>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</si>
  <si>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</si>
  <si>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</si>
  <si>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</si>
  <si>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</si>
  <si>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</si>
  <si>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</si>
  <si>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</si>
  <si>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</si>
  <si>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</si>
  <si>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</si>
  <si>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</si>
  <si>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</si>
  <si>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</si>
  <si>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</si>
  <si>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</si>
  <si>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</si>
  <si>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</si>
  <si>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</si>
  <si>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</si>
  <si>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</si>
  <si>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</si>
  <si>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</si>
  <si>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</si>
  <si>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</si>
  <si>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</si>
  <si>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</si>
  <si>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</si>
  <si>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</si>
  <si>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</si>
  <si>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</si>
  <si>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</si>
  <si>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</si>
  <si>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</si>
  <si>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</si>
  <si>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</si>
  <si>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</si>
  <si>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</si>
  <si>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</si>
  <si>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</si>
  <si>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</si>
  <si>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</si>
  <si>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</si>
  <si>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</si>
  <si>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</si>
  <si>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</si>
  <si>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</si>
  <si>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</si>
  <si>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</si>
  <si>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</si>
  <si>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</si>
  <si>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</si>
  <si>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</si>
  <si>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</si>
  <si>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</si>
  <si>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</si>
  <si>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</si>
  <si>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</si>
  <si>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</si>
  <si>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</si>
  <si>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</si>
  <si>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</si>
  <si>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</si>
  <si>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</si>
  <si>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</si>
  <si>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</si>
  <si>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</si>
  <si>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</si>
  <si>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</si>
  <si>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</si>
  <si>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</si>
  <si>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</si>
  <si>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</si>
  <si>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</si>
  <si>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</si>
  <si>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</si>
  <si>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</si>
  <si>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</si>
  <si>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</si>
  <si>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</si>
  <si>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</si>
  <si>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</si>
  <si>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</si>
  <si>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</si>
  <si>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</si>
  <si>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</si>
  <si>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</si>
  <si>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</si>
  <si>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</si>
  <si>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</si>
  <si>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</si>
  <si>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</si>
  <si>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</si>
  <si>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</si>
  <si>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</si>
  <si>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</si>
  <si>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</si>
  <si>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</si>
  <si>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</si>
  <si>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</si>
  <si>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</si>
  <si>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</si>
  <si>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</si>
  <si>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</si>
  <si>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</si>
  <si>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</si>
  <si>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</si>
  <si>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</si>
  <si>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</si>
  <si>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</si>
  <si>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</si>
  <si>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</si>
  <si>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</si>
  <si>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</si>
  <si>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</si>
  <si>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</si>
  <si>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</si>
  <si>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</si>
  <si>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</si>
  <si>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</si>
  <si>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</si>
  <si>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</si>
  <si>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</si>
  <si>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</si>
  <si>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</si>
  <si>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</si>
  <si>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</si>
  <si>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</si>
  <si>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</si>
  <si>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</si>
  <si>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</si>
  <si>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</si>
  <si>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</si>
  <si>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</si>
  <si>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</si>
  <si>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</si>
  <si>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</si>
  <si>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</si>
  <si>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</si>
  <si>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</si>
  <si>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</si>
  <si>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</si>
  <si>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</si>
  <si>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</si>
  <si>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</si>
  <si>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</si>
  <si>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</si>
  <si>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</si>
  <si>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</si>
  <si>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</si>
  <si>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</si>
  <si>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</si>
  <si>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</si>
  <si>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</si>
  <si>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</si>
  <si>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</si>
  <si>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</si>
  <si>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</si>
  <si>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</si>
  <si>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</si>
  <si>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</si>
  <si>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</si>
  <si>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</si>
  <si>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</si>
  <si>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</si>
  <si>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</si>
  <si>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</si>
  <si>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</si>
  <si>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</si>
  <si>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</si>
  <si>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</si>
  <si>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</si>
  <si>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</si>
  <si>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</si>
  <si>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</si>
  <si>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</si>
  <si>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</si>
  <si>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</si>
  <si>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</si>
  <si>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</si>
  <si>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</si>
  <si>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</si>
  <si>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</si>
  <si>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</si>
  <si>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</si>
  <si>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</si>
  <si>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</si>
  <si>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</si>
  <si>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</si>
  <si>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</si>
  <si>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</si>
  <si>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</si>
  <si>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</si>
  <si>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</si>
  <si>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</si>
  <si>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</si>
  <si>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</si>
  <si>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</si>
  <si>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</si>
  <si>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</si>
  <si>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</si>
  <si>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</si>
  <si>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</si>
  <si>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</si>
  <si>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</si>
  <si>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</si>
  <si>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</si>
  <si>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</si>
  <si>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</si>
  <si>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</si>
  <si>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</si>
  <si>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</si>
  <si>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</si>
  <si>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</si>
  <si>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</si>
  <si>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</si>
  <si>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</si>
  <si>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</si>
  <si>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</si>
  <si>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</si>
  <si>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</si>
  <si>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</si>
  <si>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</si>
  <si>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</si>
  <si>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</si>
  <si>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</si>
  <si>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</si>
  <si>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</si>
  <si>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</si>
  <si>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</si>
  <si>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</si>
  <si>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</si>
  <si>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</si>
  <si>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</si>
  <si>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</si>
  <si>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</si>
  <si>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</si>
  <si>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</si>
  <si>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</si>
  <si>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</si>
  <si>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</si>
  <si>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</si>
  <si>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</si>
  <si>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</si>
  <si>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</si>
  <si>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</si>
  <si>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</si>
  <si>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</si>
  <si>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</si>
  <si>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</si>
  <si>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</si>
  <si>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</si>
  <si>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</si>
  <si>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</si>
  <si>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</si>
  <si>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</si>
  <si>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</si>
  <si>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</si>
  <si>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</si>
  <si>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</si>
  <si>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</si>
  <si>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</si>
  <si>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</si>
  <si>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</si>
  <si>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</si>
  <si>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</si>
  <si>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</si>
  <si>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</si>
  <si>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</si>
  <si>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</si>
  <si>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</si>
  <si>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</si>
  <si>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</si>
  <si>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</si>
  <si>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</si>
  <si>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</si>
  <si>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</si>
  <si>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</si>
  <si>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</si>
  <si>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</si>
  <si>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</si>
  <si>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</si>
  <si>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</si>
  <si>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</si>
  <si>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</si>
  <si>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</si>
  <si>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</si>
  <si>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</si>
  <si>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</si>
  <si>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</si>
  <si>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</si>
  <si>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</si>
  <si>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</si>
  <si>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</si>
  <si>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</si>
  <si>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</si>
  <si>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</si>
  <si>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</si>
  <si>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</si>
  <si>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</si>
  <si>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</si>
  <si>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</si>
  <si>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</si>
  <si>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</si>
  <si>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</si>
  <si>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</si>
  <si>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</si>
  <si>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</si>
  <si>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</si>
  <si>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</si>
  <si>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</si>
  <si>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</si>
  <si>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</si>
  <si>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</si>
  <si>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</si>
  <si>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</si>
  <si>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</si>
  <si>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</si>
  <si>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</si>
  <si>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</si>
  <si>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</si>
  <si>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</si>
  <si>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</si>
  <si>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</si>
  <si>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</si>
  <si>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</si>
  <si>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</si>
  <si>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</si>
  <si>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</si>
  <si>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</si>
  <si>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</si>
  <si>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</si>
  <si>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</si>
  <si>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</si>
  <si>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</si>
  <si>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</si>
  <si>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</si>
  <si>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</si>
  <si>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</si>
  <si>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</si>
  <si>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</si>
  <si>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</si>
  <si>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</si>
  <si>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</si>
  <si>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</si>
  <si>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</si>
  <si>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</si>
  <si>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</si>
  <si>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</si>
  <si>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</si>
  <si>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</si>
  <si>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</si>
  <si>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</si>
  <si>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</si>
  <si>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</si>
  <si>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</si>
  <si>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</si>
  <si>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</si>
  <si>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</si>
  <si>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</si>
  <si>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</si>
  <si>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</si>
  <si>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</si>
  <si>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</si>
  <si>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</si>
  <si>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</si>
  <si>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</si>
  <si>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</si>
  <si>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</si>
  <si>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</si>
  <si>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</si>
  <si>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</si>
  <si>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</si>
  <si>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</si>
  <si>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</si>
  <si>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</si>
  <si>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</si>
  <si>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</si>
  <si>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</si>
  <si>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</si>
  <si>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</si>
  <si>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</si>
  <si>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</si>
  <si>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</si>
  <si>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</si>
  <si>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</si>
  <si>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</si>
  <si>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</si>
  <si>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</si>
  <si>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</si>
  <si>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</si>
  <si>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</si>
  <si>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</si>
  <si>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</si>
  <si>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</si>
  <si>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</si>
  <si>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</si>
  <si>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</si>
  <si>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</si>
  <si>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</si>
  <si>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</si>
  <si>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</si>
  <si>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</si>
  <si>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</si>
  <si>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</si>
  <si>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</si>
  <si>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</si>
  <si>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</si>
  <si>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</si>
  <si>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</si>
  <si>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</si>
  <si>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</si>
  <si>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</si>
  <si>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</si>
  <si>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</si>
  <si>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</si>
  <si>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</si>
  <si>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</si>
  <si>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</si>
  <si>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</si>
  <si>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</si>
  <si>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</si>
  <si>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</si>
  <si>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</si>
  <si>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</si>
  <si>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</si>
  <si>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</si>
  <si>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</si>
  <si>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</si>
  <si>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</si>
  <si>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</si>
  <si>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</si>
  <si>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</si>
  <si>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</si>
  <si>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</si>
  <si>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</si>
  <si>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</si>
  <si>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</si>
  <si>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</si>
  <si>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</si>
  <si>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</si>
  <si>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</si>
  <si>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</si>
  <si>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</si>
  <si>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</si>
  <si>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</si>
  <si>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</si>
  <si>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</si>
  <si>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</si>
  <si>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</si>
  <si>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</si>
  <si>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</si>
  <si>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</si>
  <si>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</si>
  <si>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</si>
  <si>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</si>
  <si>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</si>
  <si>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</si>
  <si>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</si>
  <si>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</si>
  <si>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</si>
  <si>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</si>
  <si>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</si>
  <si>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</si>
  <si>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</si>
  <si>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</si>
  <si>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</si>
  <si>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</si>
  <si>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</si>
  <si>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</si>
  <si>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</si>
  <si>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</si>
  <si>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</si>
  <si>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</si>
  <si>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</si>
  <si>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</si>
  <si>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</si>
  <si>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</si>
  <si>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</si>
  <si>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</si>
  <si>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</si>
  <si>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</si>
  <si>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</si>
  <si>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</si>
  <si>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</si>
  <si>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</si>
  <si>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</si>
  <si>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</si>
  <si>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</si>
  <si>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</si>
  <si>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</si>
  <si>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</si>
  <si>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</si>
  <si>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</si>
  <si>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</si>
  <si>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</si>
  <si>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</si>
  <si>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</si>
  <si>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</si>
  <si>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</si>
  <si>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</si>
  <si>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</si>
  <si>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</si>
  <si>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</si>
  <si>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</si>
  <si>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</si>
  <si>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</si>
  <si>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</si>
  <si>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</si>
  <si>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</si>
  <si>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</si>
  <si>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</si>
  <si>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</si>
  <si>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</si>
  <si>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</si>
  <si>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</si>
  <si>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</si>
  <si>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</si>
  <si>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</si>
  <si>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</si>
  <si>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</si>
  <si>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</si>
  <si>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</si>
  <si>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</si>
  <si>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</si>
  <si>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</si>
  <si>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</si>
  <si>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</si>
  <si>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</si>
  <si>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</si>
  <si>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</si>
  <si>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</si>
  <si>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</si>
  <si>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</si>
  <si>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</si>
  <si>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</si>
  <si>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</si>
  <si>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</si>
  <si>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</si>
  <si>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</si>
  <si>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</si>
  <si>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</si>
  <si>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</si>
  <si>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</si>
  <si>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</si>
  <si>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</si>
  <si>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</si>
  <si>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</si>
  <si>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</si>
  <si>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</si>
  <si>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</si>
  <si>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</si>
  <si>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</si>
  <si>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</si>
  <si>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</si>
  <si>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</si>
  <si>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</si>
  <si>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</si>
  <si>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</si>
  <si>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</si>
  <si>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</si>
  <si>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</si>
  <si>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</si>
  <si>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</si>
  <si>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</si>
  <si>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</si>
  <si>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</si>
  <si>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</si>
  <si>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</si>
  <si>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</si>
  <si>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</si>
  <si>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</si>
  <si>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</si>
  <si>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</si>
  <si>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</si>
  <si>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</si>
  <si>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</si>
  <si>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</si>
  <si>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</si>
  <si>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</si>
  <si>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</si>
  <si>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</si>
  <si>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</si>
  <si>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</si>
  <si>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</si>
  <si>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</si>
  <si>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</si>
  <si>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</si>
  <si>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</si>
  <si>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</si>
  <si>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</si>
  <si>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</si>
  <si>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</si>
  <si>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</si>
  <si>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</si>
  <si>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</si>
  <si>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</si>
  <si>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</si>
  <si>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</si>
  <si>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</si>
  <si>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</si>
  <si>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</si>
  <si>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</si>
  <si>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</si>
  <si>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</si>
  <si>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</si>
  <si>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</si>
  <si>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</si>
  <si>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</si>
  <si>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</si>
  <si>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</si>
  <si>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</si>
  <si>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</si>
  <si>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</si>
  <si>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</si>
  <si>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</si>
  <si>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</si>
  <si>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</si>
  <si>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</si>
  <si>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</si>
  <si>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</si>
  <si>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</si>
  <si>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</si>
  <si>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</si>
  <si>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</si>
  <si>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</si>
  <si>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</si>
  <si>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</si>
  <si>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</si>
  <si>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</si>
  <si>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</si>
  <si>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</si>
  <si>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</si>
  <si>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</si>
  <si>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</si>
  <si>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</si>
  <si>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</si>
  <si>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</si>
  <si>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</si>
  <si>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</si>
  <si>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</si>
  <si>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</si>
  <si>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</si>
  <si>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</si>
  <si>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</si>
  <si>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</si>
  <si>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</si>
  <si>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</si>
  <si>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</si>
  <si>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</si>
  <si>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</si>
  <si>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</si>
  <si>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</si>
  <si>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</si>
  <si>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</si>
  <si>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</si>
  <si>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</si>
  <si>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</si>
  <si>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</si>
  <si>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</si>
  <si>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</si>
  <si>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</si>
  <si>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</si>
  <si>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</si>
  <si>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</si>
  <si>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</si>
  <si>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</si>
  <si>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</si>
  <si>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</si>
  <si>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</si>
  <si>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</si>
  <si>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</si>
  <si>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</si>
  <si>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</si>
  <si>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</si>
  <si>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</si>
  <si>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</si>
  <si>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</si>
  <si>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</si>
  <si>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</si>
  <si>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</si>
  <si>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</si>
  <si>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</si>
  <si>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</si>
  <si>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</si>
  <si>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</si>
  <si>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</si>
  <si>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</si>
  <si>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</si>
  <si>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</si>
  <si>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</si>
  <si>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</si>
  <si>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</si>
  <si>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</si>
  <si>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</si>
  <si>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</si>
  <si>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</si>
  <si>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</si>
  <si>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</si>
  <si>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</si>
  <si>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</si>
  <si>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</si>
  <si>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</si>
  <si>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</si>
  <si>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</si>
  <si>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</si>
  <si>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</si>
  <si>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</si>
  <si>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</si>
  <si>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</si>
  <si>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</si>
  <si>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</si>
  <si>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</si>
  <si>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</si>
  <si>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</si>
  <si>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</si>
  <si>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</si>
  <si>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</si>
  <si>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</si>
  <si>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</si>
  <si>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</si>
  <si>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</si>
  <si>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</si>
  <si>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</si>
  <si>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</si>
  <si>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</si>
  <si>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</si>
  <si>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</si>
  <si>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</si>
  <si>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</si>
  <si>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</si>
  <si>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</si>
  <si>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</si>
  <si>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</si>
  <si>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</si>
  <si>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</si>
  <si>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</si>
  <si>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</si>
  <si>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</si>
  <si>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</si>
  <si>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</si>
  <si>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</si>
  <si>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</si>
  <si>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</si>
  <si>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</si>
  <si>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</si>
  <si>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</si>
  <si>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</si>
  <si>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</si>
  <si>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</si>
  <si>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</si>
  <si>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</si>
  <si>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</si>
  <si>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</si>
  <si>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</si>
  <si>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</si>
  <si>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</si>
  <si>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</si>
  <si>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</si>
  <si>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</si>
  <si>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</si>
  <si>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</si>
  <si>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</si>
  <si>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</si>
  <si>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</si>
  <si>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</si>
  <si>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</si>
  <si>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</si>
  <si>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</si>
  <si>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</si>
  <si>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</si>
  <si>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</si>
  <si>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</si>
  <si>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</si>
  <si>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</si>
  <si>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</si>
  <si>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</si>
  <si>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</si>
  <si>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</si>
  <si>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</si>
  <si>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</si>
  <si>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</si>
  <si>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</si>
  <si>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</si>
  <si>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</si>
  <si>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</si>
  <si>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</si>
  <si>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</si>
  <si>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</si>
  <si>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</si>
  <si>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</si>
  <si>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</si>
  <si>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</si>
  <si>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</si>
  <si>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</si>
  <si>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</si>
  <si>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</si>
  <si>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</si>
  <si>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</si>
  <si>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</si>
  <si>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</si>
  <si>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</si>
  <si>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</si>
  <si>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</si>
  <si>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</si>
  <si>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</si>
  <si>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</si>
  <si>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</si>
  <si>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</si>
  <si>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</si>
  <si>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</si>
  <si>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</si>
  <si>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</si>
  <si>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</si>
  <si>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</si>
  <si>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</si>
  <si>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</si>
  <si>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</si>
  <si>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</si>
  <si>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</si>
  <si>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</si>
  <si>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</si>
  <si>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</si>
  <si>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</si>
  <si>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</si>
  <si>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</si>
  <si>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</si>
  <si>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</si>
  <si>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</si>
  <si>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</si>
  <si>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</si>
  <si>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</si>
  <si>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</si>
  <si>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</si>
  <si>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</si>
  <si>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</si>
  <si>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</si>
  <si>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</si>
  <si>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</si>
  <si>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</si>
  <si>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</si>
  <si>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</si>
  <si>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</si>
  <si>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</si>
  <si>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</si>
  <si>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</si>
  <si>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</si>
  <si>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</si>
  <si>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</si>
  <si>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</si>
  <si>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</si>
  <si>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</si>
  <si>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</si>
  <si>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</si>
  <si>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</si>
  <si>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</si>
  <si>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</si>
  <si>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</si>
  <si>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</si>
  <si>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</si>
  <si>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</si>
  <si>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</si>
  <si>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</si>
  <si>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</si>
  <si>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</si>
  <si>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</si>
  <si>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</si>
  <si>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</si>
  <si>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</si>
  <si>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</si>
  <si>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</si>
  <si>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</si>
  <si>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</si>
  <si>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</si>
  <si>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</si>
  <si>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</si>
  <si>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</si>
  <si>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</si>
  <si>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</si>
  <si>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</si>
  <si>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</si>
  <si>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</si>
  <si>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</si>
  <si>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</si>
  <si>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</si>
  <si>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</si>
  <si>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</si>
  <si>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</si>
  <si>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</si>
  <si>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</si>
  <si>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</si>
  <si>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</si>
  <si>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</si>
  <si>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</si>
  <si>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</si>
  <si>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</si>
  <si>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</si>
  <si>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</si>
  <si>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</si>
  <si>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</si>
  <si>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</si>
  <si>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</si>
  <si>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</si>
  <si>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</si>
  <si>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</si>
  <si>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</si>
  <si>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</si>
  <si>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</si>
  <si>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</si>
  <si>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</si>
  <si>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</si>
  <si>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</si>
  <si>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</si>
  <si>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</si>
  <si>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</si>
  <si>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</si>
  <si>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</si>
  <si>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</si>
  <si>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</si>
  <si>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</si>
  <si>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</si>
  <si>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</si>
  <si>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</si>
  <si>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</si>
  <si>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</si>
  <si>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</si>
  <si>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</si>
  <si>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</si>
  <si>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</si>
  <si>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</si>
  <si>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</si>
  <si>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</si>
  <si>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</si>
  <si>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</si>
  <si>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</si>
  <si>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</si>
  <si>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</si>
  <si>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</si>
  <si>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</si>
  <si>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</si>
  <si>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</si>
  <si>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</si>
  <si>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</si>
  <si>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</si>
  <si>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</si>
  <si>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</si>
  <si>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</si>
  <si>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</si>
  <si>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</si>
  <si>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</si>
  <si>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</si>
  <si>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</si>
  <si>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</si>
  <si>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</si>
  <si>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</si>
  <si>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</si>
  <si>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</si>
  <si>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</si>
  <si>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</si>
  <si>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</si>
  <si>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</si>
  <si>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</si>
  <si>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</si>
  <si>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</si>
  <si>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</si>
  <si>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</si>
  <si>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</si>
  <si>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</si>
  <si>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</si>
  <si>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</si>
  <si>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</si>
  <si>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</si>
  <si>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</si>
  <si>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</si>
  <si>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</si>
  <si>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</si>
  <si>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</si>
  <si>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</si>
  <si>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</si>
  <si>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</si>
  <si>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</si>
  <si>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</si>
  <si>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</si>
  <si>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</si>
  <si>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</si>
  <si>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</si>
  <si>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</si>
  <si>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</si>
  <si>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</si>
  <si>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</si>
  <si>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</si>
  <si>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</si>
  <si>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</si>
  <si>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</si>
  <si>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</si>
  <si>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</si>
  <si>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</si>
  <si>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</si>
  <si>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</si>
  <si>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</si>
  <si>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</si>
  <si>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</si>
  <si>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</si>
  <si>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</si>
  <si>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</si>
  <si>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</si>
  <si>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</si>
  <si>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</si>
  <si>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</si>
  <si>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</si>
  <si>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</si>
  <si>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</si>
  <si>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</si>
  <si>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</si>
  <si>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</si>
  <si>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</si>
  <si>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</si>
  <si>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</si>
  <si>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</si>
  <si>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</si>
  <si>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</si>
  <si>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</si>
  <si>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</si>
  <si>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</si>
  <si>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</si>
  <si>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</si>
  <si>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</si>
  <si>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</si>
  <si>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</si>
  <si>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</si>
  <si>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</si>
  <si>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</si>
  <si>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</si>
  <si>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</si>
  <si>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</si>
  <si>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</si>
  <si>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</si>
  <si>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</si>
  <si>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</si>
  <si>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</si>
  <si>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</si>
  <si>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</si>
  <si>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</si>
  <si>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</si>
  <si>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</si>
  <si>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</si>
  <si>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</si>
  <si>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</si>
  <si>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</si>
  <si>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</si>
  <si>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</si>
  <si>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</si>
  <si>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</si>
  <si>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</si>
  <si>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</si>
  <si>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</si>
  <si>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</si>
  <si>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</si>
  <si>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</si>
  <si>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</si>
  <si>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</si>
  <si>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</si>
  <si>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</si>
  <si>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</si>
  <si>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</si>
  <si>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</si>
  <si>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</si>
  <si>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</si>
  <si>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</si>
  <si>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</si>
  <si>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</si>
  <si>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</si>
  <si>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</si>
  <si>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</si>
  <si>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</si>
  <si>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</si>
  <si>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</si>
  <si>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</si>
  <si>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</si>
  <si>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</si>
  <si>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</si>
  <si>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</si>
  <si>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</si>
  <si>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</si>
  <si>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</si>
  <si>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</si>
  <si>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</si>
  <si>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</si>
  <si>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</si>
  <si>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</si>
  <si>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</si>
  <si>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</si>
  <si>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</si>
  <si>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</si>
  <si>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</si>
  <si>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</si>
  <si>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</si>
  <si>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</si>
  <si>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</si>
  <si>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</si>
  <si>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</si>
  <si>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</si>
  <si>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</si>
  <si>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</si>
  <si>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</si>
  <si>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</si>
  <si>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</si>
  <si>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</si>
  <si>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</si>
  <si>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</si>
  <si>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</si>
  <si>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</si>
  <si>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</si>
  <si>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</si>
  <si>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</si>
  <si>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</si>
  <si>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</si>
  <si>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</si>
  <si>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</si>
  <si>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</si>
  <si>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</si>
  <si>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</si>
  <si>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</si>
  <si>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</si>
  <si>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</si>
  <si>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</si>
  <si>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</si>
  <si>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</si>
  <si>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</si>
  <si>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</si>
  <si>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</si>
  <si>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</si>
  <si>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</si>
  <si>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</si>
  <si>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</si>
  <si>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</si>
  <si>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</si>
  <si>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</si>
  <si>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</si>
  <si>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</si>
  <si>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</si>
  <si>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</si>
  <si>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</si>
  <si>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</si>
  <si>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</si>
  <si>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</si>
  <si>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</si>
  <si>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</si>
  <si>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</si>
  <si>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</si>
  <si>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</si>
  <si>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</si>
  <si>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</si>
  <si>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</si>
  <si>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</si>
  <si>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</si>
  <si>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</si>
  <si>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</si>
  <si>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</si>
  <si>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</si>
  <si>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</si>
  <si>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</si>
  <si>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</si>
  <si>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</si>
  <si>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</si>
  <si>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</si>
  <si>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</si>
  <si>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</si>
  <si>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</si>
  <si>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</si>
  <si>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</si>
  <si>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</si>
  <si>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</si>
  <si>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</si>
  <si>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</si>
  <si>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</si>
  <si>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</si>
  <si>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</si>
  <si>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</si>
  <si>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</si>
  <si>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</si>
  <si>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</si>
  <si>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</si>
  <si>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</si>
  <si>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</si>
  <si>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</si>
  <si>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</si>
  <si>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</si>
  <si>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</si>
  <si>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</si>
  <si>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</si>
  <si>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</si>
  <si>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</si>
  <si>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</si>
  <si>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</si>
  <si>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</si>
  <si>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</si>
  <si>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</si>
  <si>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</si>
  <si>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</si>
  <si>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</si>
  <si>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</si>
  <si>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</si>
  <si>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</si>
  <si>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</si>
  <si>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</si>
  <si>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</si>
  <si>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</si>
  <si>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</si>
  <si>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</si>
  <si>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</si>
  <si>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</si>
  <si>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</si>
  <si>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</si>
  <si>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</si>
  <si>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</si>
  <si>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</si>
  <si>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</si>
  <si>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</si>
  <si>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</si>
  <si>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</si>
  <si>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</si>
  <si>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</si>
  <si>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</si>
  <si>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</si>
  <si>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</si>
  <si>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</si>
  <si>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</si>
  <si>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</si>
  <si>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</si>
  <si>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</si>
  <si>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</si>
  <si>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</si>
  <si>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</si>
  <si>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</si>
  <si>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</si>
  <si>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</si>
  <si>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</si>
  <si>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</si>
  <si>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</si>
  <si>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</si>
  <si>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</si>
  <si>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</si>
  <si>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</si>
  <si>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</si>
  <si>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</si>
  <si>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</si>
  <si>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</si>
  <si>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</si>
  <si>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</si>
  <si>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</si>
  <si>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</si>
  <si>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</si>
  <si>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</si>
  <si>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</si>
  <si>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</si>
  <si>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</si>
  <si>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</si>
  <si>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</si>
  <si>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</si>
  <si>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</si>
  <si>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</si>
  <si>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</si>
  <si>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</si>
  <si>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</si>
  <si>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</si>
  <si>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</si>
  <si>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</si>
  <si>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</si>
  <si>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</si>
  <si>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</si>
  <si>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</si>
  <si>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</si>
  <si>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</si>
  <si>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</si>
  <si>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</si>
  <si>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</si>
  <si>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</si>
  <si>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</si>
  <si>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</si>
  <si>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</si>
  <si>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</si>
  <si>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</si>
  <si>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</si>
  <si>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</si>
  <si>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</si>
  <si>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</si>
  <si>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</si>
  <si>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</si>
  <si>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</si>
  <si>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</si>
  <si>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</si>
  <si>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</si>
  <si>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</si>
  <si>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</si>
  <si>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</si>
  <si>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</si>
  <si>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</si>
  <si>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</si>
  <si>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</si>
  <si>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</si>
  <si>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</si>
  <si>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</si>
  <si>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</si>
  <si>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</si>
  <si>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</si>
  <si>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</si>
  <si>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</si>
  <si>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</si>
  <si>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</si>
  <si>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</si>
  <si>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</si>
  <si>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</si>
  <si>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</si>
  <si>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</si>
  <si>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</si>
  <si>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</si>
  <si>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</si>
  <si>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</si>
  <si>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</si>
  <si>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</si>
  <si>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</si>
  <si>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</si>
  <si>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</si>
  <si>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</si>
  <si>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</si>
  <si>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</si>
  <si>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</si>
  <si>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</si>
  <si>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</si>
  <si>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</si>
  <si>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</si>
  <si>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</si>
  <si>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</si>
  <si>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</si>
  <si>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</si>
  <si>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</si>
  <si>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</si>
  <si>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</si>
  <si>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</si>
  <si>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</si>
  <si>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</si>
  <si>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</si>
  <si>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</si>
  <si>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</si>
  <si>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</si>
  <si>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</si>
  <si>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</si>
  <si>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</si>
  <si>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</si>
  <si>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</si>
  <si>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</si>
  <si>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</si>
  <si>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</si>
  <si>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</si>
  <si>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</si>
  <si>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</si>
  <si>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</si>
  <si>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</si>
  <si>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</si>
  <si>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</si>
  <si>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</si>
  <si>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</si>
  <si>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</si>
  <si>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</si>
  <si>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</si>
  <si>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</si>
  <si>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</si>
  <si>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</si>
  <si>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</si>
  <si>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</si>
  <si>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</si>
  <si>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</si>
  <si>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</si>
  <si>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</si>
  <si>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</si>
  <si>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</si>
  <si>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</si>
  <si>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</si>
  <si>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</si>
  <si>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</si>
  <si>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</si>
  <si>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</si>
  <si>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</si>
  <si>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</si>
  <si>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</si>
  <si>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</si>
  <si>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</si>
  <si>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</si>
  <si>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</si>
  <si>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</si>
  <si>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</si>
  <si>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</si>
  <si>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</si>
  <si>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</si>
  <si>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</si>
  <si>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</si>
  <si>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</si>
  <si>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</si>
  <si>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</si>
  <si>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</si>
  <si>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</si>
  <si>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</si>
  <si>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</si>
  <si>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</si>
  <si>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</si>
  <si>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</si>
  <si>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</si>
  <si>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</si>
  <si>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</si>
  <si>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</si>
  <si>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</si>
  <si>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</si>
  <si>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</si>
  <si>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</si>
  <si>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</si>
  <si>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</si>
  <si>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</si>
  <si>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</si>
  <si>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</si>
  <si>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</si>
  <si>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</si>
  <si>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</si>
  <si>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</si>
  <si>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</si>
  <si>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</si>
  <si>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</si>
  <si>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</si>
  <si>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</si>
  <si>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</si>
  <si>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</si>
  <si>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</si>
  <si>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</si>
  <si>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</si>
  <si>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</si>
  <si>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</si>
  <si>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</si>
  <si>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</si>
  <si>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</si>
  <si>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</si>
  <si>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</si>
  <si>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</si>
  <si>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</si>
  <si>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</si>
  <si>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</si>
  <si>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</si>
  <si>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</si>
  <si>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</si>
  <si>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</si>
  <si>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</si>
  <si>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</si>
  <si>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</si>
  <si>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</si>
  <si>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</si>
  <si>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</si>
  <si>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</si>
  <si>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</si>
  <si>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</si>
  <si>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</si>
  <si>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</si>
  <si>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</si>
  <si>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</si>
  <si>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</si>
  <si>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</si>
  <si>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</si>
  <si>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</si>
  <si>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</si>
  <si>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</si>
  <si>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</si>
  <si>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</si>
  <si>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</si>
  <si>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</si>
  <si>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</si>
  <si>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</si>
  <si>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</si>
  <si>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</si>
  <si>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</si>
  <si>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</si>
  <si>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</si>
  <si>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</si>
  <si>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</si>
  <si>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</si>
  <si>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</si>
  <si>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</si>
  <si>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</si>
  <si>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</si>
  <si>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</si>
  <si>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</si>
  <si>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</si>
  <si>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</si>
  <si>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</si>
  <si>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</si>
  <si>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</si>
  <si>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</si>
  <si>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</si>
  <si>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</si>
  <si>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</si>
  <si>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</si>
  <si>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</si>
  <si>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</si>
  <si>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</si>
  <si>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</si>
  <si>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</si>
  <si>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</si>
  <si>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</si>
  <si>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</si>
  <si>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</si>
  <si>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</si>
  <si>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</si>
  <si>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</si>
  <si>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</si>
  <si>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</si>
  <si>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</si>
  <si>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</si>
  <si>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</si>
  <si>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</si>
  <si>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</si>
  <si>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</si>
  <si>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</si>
  <si>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</si>
  <si>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</si>
  <si>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</si>
  <si>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</si>
  <si>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</si>
  <si>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</si>
  <si>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</si>
  <si>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</si>
  <si>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</si>
  <si>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</si>
  <si>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</si>
  <si>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</si>
  <si>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</si>
  <si>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</si>
  <si>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</si>
  <si>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</si>
  <si>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</si>
  <si>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</si>
  <si>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</si>
  <si>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</si>
  <si>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</si>
  <si>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</si>
  <si>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</si>
  <si>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</si>
  <si>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</si>
  <si>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</si>
  <si>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</si>
  <si>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</si>
  <si>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</si>
  <si>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</si>
  <si>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</si>
  <si>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</si>
  <si>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</si>
  <si>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</si>
  <si>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</si>
  <si>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</si>
  <si>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</si>
  <si>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</si>
  <si>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</si>
  <si>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</si>
  <si>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</si>
  <si>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</si>
  <si>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</si>
  <si>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</si>
  <si>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</si>
  <si>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</si>
  <si>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</si>
  <si>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</si>
  <si>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</si>
  <si>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</si>
  <si>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</si>
  <si>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</si>
  <si>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</si>
  <si>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</si>
  <si>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</si>
  <si>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</si>
  <si>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</si>
  <si>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</si>
  <si>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</si>
  <si>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</si>
  <si>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</si>
  <si>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</si>
  <si>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</si>
  <si>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</si>
  <si>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</si>
  <si>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</si>
  <si>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</si>
  <si>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</si>
  <si>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</si>
  <si>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</si>
  <si>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</si>
  <si>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</si>
  <si>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</si>
  <si>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</si>
  <si>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</si>
  <si>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</si>
  <si>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</si>
  <si>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</si>
  <si>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</si>
  <si>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</si>
  <si>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</si>
  <si>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</si>
  <si>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</si>
  <si>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</si>
  <si>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</si>
  <si>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</si>
  <si>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</si>
  <si>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</si>
  <si>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</si>
  <si>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</si>
  <si>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</si>
  <si>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</si>
  <si>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</si>
  <si>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</si>
  <si>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</si>
  <si>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</si>
  <si>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</si>
  <si>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</si>
  <si>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</si>
  <si>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</si>
  <si>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</si>
  <si>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</si>
  <si>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</si>
  <si>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</si>
  <si>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</si>
  <si>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</si>
  <si>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</si>
  <si>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</si>
  <si>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</si>
  <si>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</si>
  <si>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</si>
  <si>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</si>
  <si>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</si>
  <si>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</si>
  <si>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</si>
  <si>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</si>
  <si>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</si>
  <si>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</si>
  <si>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</si>
  <si>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</si>
  <si>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</si>
  <si>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</si>
  <si>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</si>
  <si>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</si>
  <si>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</si>
  <si>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</si>
  <si>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</si>
  <si>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</si>
  <si>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</si>
  <si>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</si>
  <si>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</si>
  <si>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</si>
  <si>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</si>
  <si>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</si>
  <si>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</si>
  <si>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</si>
  <si>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</si>
  <si>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</si>
  <si>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</si>
  <si>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</si>
  <si>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</si>
  <si>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</si>
  <si>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</si>
  <si>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</si>
  <si>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</si>
  <si>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</si>
  <si>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</si>
  <si>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</si>
  <si>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</si>
  <si>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</si>
  <si>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</si>
  <si>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</si>
  <si>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</si>
  <si>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</si>
  <si>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</si>
  <si>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</si>
  <si>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</si>
  <si>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</si>
  <si>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</si>
  <si>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</si>
  <si>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</si>
  <si>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</si>
  <si>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</si>
  <si>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</si>
  <si>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</si>
  <si>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</si>
  <si>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</si>
  <si>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</si>
  <si>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</si>
  <si>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</si>
  <si>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</si>
  <si>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</si>
  <si>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</si>
  <si>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</si>
  <si>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</si>
  <si>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</si>
  <si>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</si>
  <si>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</si>
  <si>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</si>
  <si>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</si>
  <si>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</si>
  <si>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</si>
  <si>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</si>
  <si>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</si>
  <si>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</si>
  <si>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</si>
  <si>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</si>
  <si>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</si>
  <si>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</si>
  <si>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</si>
  <si>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</si>
  <si>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</si>
  <si>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</si>
  <si>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</si>
  <si>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</si>
  <si>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</si>
  <si>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</si>
  <si>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</si>
  <si>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</si>
  <si>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</si>
  <si>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</si>
  <si>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</si>
  <si>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</si>
  <si>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</si>
  <si>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</si>
  <si>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</si>
  <si>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</si>
  <si>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</si>
  <si>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</si>
  <si>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</si>
  <si>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</si>
  <si>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</si>
  <si>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</si>
  <si>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</si>
  <si>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</si>
  <si>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</si>
  <si>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</si>
  <si>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</si>
  <si>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</si>
  <si>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</si>
  <si>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</si>
  <si>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</si>
  <si>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</si>
  <si>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</si>
  <si>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</si>
  <si>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</si>
  <si>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</si>
  <si>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</si>
  <si>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</si>
  <si>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</si>
  <si>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</si>
  <si>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</si>
  <si>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</si>
  <si>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</si>
  <si>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</si>
  <si>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</si>
  <si>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</si>
  <si>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</si>
  <si>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</si>
  <si>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</si>
  <si>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</si>
  <si>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</si>
  <si>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</si>
  <si>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</si>
  <si>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</si>
  <si>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</si>
  <si>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</si>
  <si>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</si>
  <si>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</si>
  <si>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</si>
  <si>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</si>
  <si>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</si>
  <si>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</si>
  <si>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</si>
  <si>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</si>
  <si>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</si>
  <si>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</si>
  <si>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</si>
  <si>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</si>
  <si>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</si>
  <si>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</si>
  <si>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</si>
  <si>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</si>
  <si>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</si>
  <si>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</si>
  <si>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</si>
  <si>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</si>
  <si>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</si>
  <si>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</si>
  <si>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</si>
  <si>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</si>
  <si>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</si>
  <si>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</si>
  <si>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</si>
  <si>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</si>
  <si>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</si>
  <si>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</si>
  <si>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</si>
  <si>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</si>
  <si>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</si>
  <si>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</si>
  <si>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</si>
  <si>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</si>
  <si>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</si>
  <si>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</si>
  <si>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</si>
  <si>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</si>
  <si>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</si>
  <si>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</si>
  <si>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</si>
  <si>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</si>
  <si>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</si>
  <si>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</si>
  <si>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</si>
  <si>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</si>
  <si>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</si>
  <si>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</si>
  <si>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</si>
  <si>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</si>
  <si>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</si>
  <si>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</si>
  <si>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</si>
  <si>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</si>
  <si>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</si>
  <si>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</si>
  <si>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</si>
  <si>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</si>
  <si>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</si>
  <si>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</si>
  <si>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</si>
  <si>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</si>
  <si>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</si>
  <si>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</si>
  <si>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</si>
  <si>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</si>
  <si>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</si>
  <si>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</si>
  <si>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</si>
  <si>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</si>
  <si>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</si>
  <si>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</si>
  <si>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</si>
  <si>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</si>
  <si>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</si>
  <si>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</si>
  <si>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</si>
  <si>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</si>
  <si>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</si>
  <si>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</si>
  <si>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</si>
  <si>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</si>
  <si>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</si>
  <si>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</si>
  <si>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</si>
  <si>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</si>
  <si>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</si>
  <si>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</si>
  <si>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</si>
  <si>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</si>
  <si>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</si>
  <si>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</si>
  <si>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</si>
  <si>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</si>
  <si>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</si>
  <si>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</si>
  <si>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</si>
  <si>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</si>
  <si>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</si>
  <si>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</si>
  <si>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</si>
  <si>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</si>
  <si>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</si>
  <si>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</si>
  <si>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</si>
  <si>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</si>
  <si>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</si>
  <si>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</si>
  <si>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</si>
  <si>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</si>
  <si>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</si>
  <si>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</si>
  <si>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</si>
  <si>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</si>
  <si>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</si>
  <si>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</si>
  <si>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</si>
  <si>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</si>
  <si>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</si>
  <si>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</si>
  <si>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</si>
  <si>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</si>
  <si>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</si>
  <si>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</si>
  <si>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</si>
  <si>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</si>
  <si>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</si>
  <si>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</si>
  <si>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</si>
  <si>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</si>
  <si>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</si>
  <si>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</si>
  <si>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</si>
  <si>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</si>
  <si>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</si>
  <si>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</si>
  <si>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</si>
  <si>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</si>
  <si>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</si>
  <si>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</si>
  <si>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</si>
  <si>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</si>
  <si>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</si>
  <si>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</si>
  <si>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</si>
  <si>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</si>
  <si>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</si>
  <si>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</si>
  <si>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</si>
  <si>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</si>
  <si>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</si>
  <si>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</si>
  <si>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</si>
  <si>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</si>
  <si>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</si>
  <si>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</si>
  <si>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</si>
  <si>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</si>
  <si>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</si>
  <si>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</si>
  <si>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</si>
  <si>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</si>
  <si>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</si>
  <si>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</si>
  <si>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</si>
  <si>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</si>
  <si>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</si>
  <si>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</si>
  <si>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</si>
  <si>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</si>
  <si>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</si>
  <si>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</si>
  <si>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</si>
  <si>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</si>
  <si>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</si>
  <si>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</si>
  <si>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</si>
  <si>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</si>
  <si>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</si>
  <si>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</si>
  <si>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</si>
  <si>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</si>
  <si>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</si>
  <si>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</si>
  <si>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</si>
  <si>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</si>
  <si>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</si>
  <si>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</si>
  <si>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</si>
  <si>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</si>
  <si>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</si>
  <si>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</si>
  <si>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</si>
  <si>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</si>
  <si>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</si>
  <si>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</si>
  <si>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</si>
  <si>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</si>
  <si>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</si>
  <si>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</si>
  <si>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</si>
  <si>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</si>
  <si>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</si>
  <si>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</si>
  <si>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</si>
  <si>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</si>
  <si>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</si>
  <si>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</si>
  <si>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</si>
  <si>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</si>
  <si>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</si>
  <si>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</si>
  <si>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</si>
  <si>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</si>
  <si>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</si>
  <si>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</si>
  <si>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</si>
  <si>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</si>
  <si>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</si>
  <si>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</si>
  <si>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</si>
  <si>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</si>
  <si>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</si>
  <si>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</si>
  <si>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</si>
  <si>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</si>
  <si>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</si>
  <si>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</si>
  <si>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</si>
  <si>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</si>
  <si>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</si>
  <si>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</si>
  <si>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</si>
  <si>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</si>
  <si>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</si>
  <si>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</si>
  <si>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</si>
  <si>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</si>
  <si>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</si>
  <si>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</si>
  <si>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</si>
  <si>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</si>
  <si>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</si>
  <si>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</si>
  <si>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</si>
  <si>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</si>
  <si>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</si>
  <si>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</si>
  <si>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</si>
  <si>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</si>
  <si>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</si>
  <si>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</si>
  <si>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</si>
  <si>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</si>
  <si>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</si>
  <si>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</si>
  <si>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</si>
  <si>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</si>
  <si>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</si>
  <si>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</si>
  <si>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</si>
  <si>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</si>
  <si>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</si>
  <si>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</si>
  <si>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</si>
  <si>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</si>
  <si>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</si>
  <si>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</si>
  <si>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</si>
  <si>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</si>
  <si>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</si>
  <si>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</si>
  <si>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</si>
  <si>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</si>
  <si>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</si>
  <si>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</si>
  <si>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</si>
  <si>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</si>
  <si>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</si>
  <si>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</si>
  <si>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</si>
  <si>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</si>
  <si>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</si>
  <si>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</si>
  <si>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</si>
  <si>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</si>
  <si>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</si>
  <si>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</si>
  <si>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</si>
  <si>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</si>
  <si>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</si>
  <si>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</si>
  <si>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</si>
  <si>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</si>
  <si>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</si>
  <si>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</si>
  <si>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</si>
  <si>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</si>
  <si>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</si>
  <si>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</si>
  <si>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</si>
  <si>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</si>
  <si>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</si>
  <si>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</si>
  <si>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</si>
  <si>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</si>
  <si>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</si>
  <si>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</si>
  <si>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</si>
  <si>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</si>
  <si>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</si>
  <si>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</si>
  <si>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</si>
  <si>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</si>
  <si>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</si>
  <si>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</si>
  <si>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</si>
  <si>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</si>
  <si>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</si>
  <si>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</si>
  <si>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</si>
  <si>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</si>
  <si>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</si>
  <si>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</si>
  <si>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</si>
  <si>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</si>
  <si>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</si>
  <si>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</si>
  <si>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</si>
  <si>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</si>
  <si>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</si>
  <si>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</si>
  <si>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</si>
  <si>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</si>
  <si>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</si>
  <si>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</si>
  <si>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</si>
  <si>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</si>
  <si>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</si>
  <si>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</si>
  <si>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</si>
  <si>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</si>
  <si>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</si>
  <si>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</si>
  <si>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</si>
  <si>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</si>
  <si>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</si>
  <si>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</si>
  <si>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</si>
  <si>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</si>
  <si>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</si>
  <si>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</si>
  <si>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</si>
  <si>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</si>
  <si>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</si>
  <si>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</si>
  <si>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</si>
  <si>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</si>
  <si>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</si>
  <si>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</si>
  <si>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</si>
  <si>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</si>
  <si>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</si>
  <si>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</si>
  <si>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</si>
  <si>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</si>
  <si>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</si>
  <si>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</si>
  <si>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</si>
  <si>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</si>
  <si>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</si>
  <si>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</si>
  <si>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</si>
  <si>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</si>
  <si>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</si>
  <si>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</si>
  <si>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</si>
  <si>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</si>
  <si>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</si>
  <si>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</si>
  <si>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</si>
  <si>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</si>
  <si>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</si>
  <si>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</si>
  <si>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</si>
  <si>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</si>
  <si>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</si>
  <si>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</si>
  <si>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</si>
  <si>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</si>
  <si>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</si>
  <si>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</si>
  <si>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</si>
  <si>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</si>
  <si>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</si>
  <si>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</si>
  <si>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</si>
  <si>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</si>
  <si>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</si>
  <si>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</si>
  <si>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</si>
  <si>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</si>
  <si>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</si>
  <si>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</si>
  <si>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</si>
  <si>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</si>
  <si>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</si>
  <si>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</si>
  <si>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</si>
  <si>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</si>
  <si>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</si>
  <si>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</si>
  <si>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</si>
  <si>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</si>
  <si>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</si>
  <si>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</si>
  <si>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</si>
  <si>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</si>
  <si>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</si>
  <si>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</si>
  <si>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</si>
  <si>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</si>
  <si>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</si>
  <si>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</si>
  <si>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</si>
  <si>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</si>
  <si>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</si>
  <si>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</si>
  <si>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</si>
  <si>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</si>
  <si>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</si>
  <si>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</si>
  <si>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</si>
  <si>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</si>
  <si>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</si>
  <si>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</si>
  <si>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</si>
  <si>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</si>
  <si>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</si>
  <si>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</si>
  <si>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</si>
  <si>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</si>
  <si>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</si>
  <si>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</si>
  <si>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</si>
  <si>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</si>
  <si>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</si>
  <si>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</si>
  <si>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</si>
  <si>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</si>
  <si>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</si>
  <si>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</si>
  <si>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</si>
  <si>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</si>
  <si>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</si>
  <si>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</si>
  <si>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</si>
  <si>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</si>
  <si>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</si>
  <si>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</si>
  <si>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</si>
  <si>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</si>
  <si>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</si>
  <si>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</si>
  <si>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</si>
  <si>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</si>
  <si>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</si>
  <si>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</si>
  <si>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</si>
  <si>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</si>
  <si>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</si>
  <si>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</si>
  <si>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</si>
  <si>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</si>
  <si>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</si>
  <si>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</si>
  <si>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</si>
  <si>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</si>
  <si>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</si>
  <si>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</si>
  <si>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</si>
  <si>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</si>
  <si>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</si>
  <si>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</si>
  <si>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</si>
  <si>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</si>
  <si>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</si>
  <si>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</si>
  <si>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</si>
  <si>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</si>
  <si>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</si>
  <si>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</si>
  <si>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</si>
  <si>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</si>
  <si>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</si>
  <si>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</si>
  <si>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</si>
  <si>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</si>
  <si>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</si>
  <si>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</si>
  <si>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</si>
  <si>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</si>
  <si>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</si>
  <si>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</si>
  <si>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</si>
  <si>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</si>
  <si>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</si>
  <si>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</si>
  <si>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</si>
  <si>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</si>
  <si>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</si>
  <si>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</si>
  <si>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</si>
  <si>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</si>
  <si>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</si>
  <si>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</si>
  <si>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</si>
  <si>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</si>
  <si>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</si>
  <si>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</si>
  <si>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</si>
  <si>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</si>
  <si>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</si>
  <si>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</si>
  <si>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</si>
  <si>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</si>
  <si>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</si>
  <si>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</si>
  <si>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</si>
  <si>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</si>
  <si>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</si>
  <si>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</si>
  <si>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</si>
  <si>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</si>
  <si>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</si>
  <si>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</si>
  <si>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</si>
  <si>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</si>
  <si>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</si>
  <si>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</si>
  <si>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</si>
  <si>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</si>
  <si>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</si>
  <si>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</si>
  <si>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</si>
  <si>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</si>
  <si>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</si>
  <si>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</si>
  <si>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</si>
  <si>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</si>
  <si>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</si>
  <si>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</si>
  <si>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</si>
  <si>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</si>
  <si>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</si>
  <si>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</si>
  <si>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</si>
  <si>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</si>
  <si>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</si>
  <si>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</si>
  <si>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</si>
  <si>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</si>
  <si>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</si>
  <si>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</si>
  <si>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</si>
  <si>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</si>
  <si>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</si>
  <si>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</si>
  <si>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</si>
  <si>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</si>
  <si>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</si>
  <si>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</si>
  <si>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</si>
  <si>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</si>
  <si>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</si>
  <si>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</si>
  <si>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</si>
  <si>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</si>
  <si>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</si>
  <si>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</si>
  <si>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</si>
  <si>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</si>
  <si>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</si>
  <si>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</si>
  <si>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</si>
  <si>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</si>
  <si>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</si>
  <si>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</si>
  <si>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</si>
  <si>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</si>
  <si>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</si>
  <si>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</si>
  <si>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</si>
  <si>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</si>
  <si>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</si>
  <si>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</si>
  <si>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</si>
  <si>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</si>
  <si>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</si>
  <si>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</si>
  <si>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</si>
  <si>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</si>
  <si>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</si>
  <si>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</si>
  <si>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</si>
  <si>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</si>
  <si>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</si>
  <si>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</si>
  <si>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</si>
  <si>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</si>
  <si>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</si>
  <si>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</si>
  <si>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</si>
  <si>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</si>
  <si>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</si>
  <si>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</si>
  <si>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</si>
  <si>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</si>
  <si>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</si>
  <si>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</si>
  <si>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</si>
  <si>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</si>
  <si>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</si>
  <si>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</si>
  <si>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</si>
  <si>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</si>
  <si>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</si>
  <si>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</si>
  <si>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</si>
  <si>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</si>
  <si>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</si>
  <si>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</si>
  <si>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</si>
  <si>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</si>
  <si>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</si>
  <si>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</si>
  <si>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</si>
  <si>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</si>
  <si>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</si>
  <si>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</si>
  <si>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</si>
  <si>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</si>
  <si>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</si>
  <si>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</si>
  <si>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</si>
  <si>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</si>
  <si>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</si>
  <si>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</si>
  <si>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</si>
  <si>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</si>
  <si>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</si>
  <si>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</si>
  <si>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</si>
  <si>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</si>
  <si>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</si>
  <si>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</si>
  <si>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</si>
  <si>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</si>
  <si>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</si>
  <si>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</si>
  <si>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</si>
  <si>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</si>
  <si>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</si>
  <si>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</si>
  <si>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</si>
  <si>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</si>
  <si>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</si>
  <si>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</si>
  <si>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</si>
  <si>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</si>
  <si>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</si>
  <si>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</si>
  <si>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</si>
  <si>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</si>
  <si>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</si>
  <si>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</si>
  <si>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</si>
  <si>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</si>
  <si>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</si>
  <si>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</si>
  <si>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</si>
  <si>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</si>
  <si>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</si>
  <si>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</si>
  <si>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</si>
  <si>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</si>
  <si>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</si>
  <si>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</si>
  <si>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</si>
  <si>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</si>
  <si>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</si>
  <si>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</si>
  <si>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</si>
  <si>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</si>
  <si>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</si>
  <si>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</si>
  <si>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</si>
  <si>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</si>
  <si>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</si>
  <si>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</si>
  <si>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</si>
  <si>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</si>
  <si>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</si>
  <si>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</si>
  <si>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</si>
  <si>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</si>
  <si>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</si>
  <si>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</si>
  <si>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</si>
  <si>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</si>
  <si>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</si>
  <si>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</si>
  <si>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</si>
  <si>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</si>
  <si>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</si>
  <si>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</si>
  <si>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</si>
  <si>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</si>
  <si>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</si>
  <si>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</si>
  <si>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</si>
  <si>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</si>
  <si>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</si>
  <si>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</si>
  <si>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</si>
  <si>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</si>
  <si>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</si>
  <si>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</si>
  <si>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</si>
  <si>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</si>
  <si>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</si>
  <si>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</si>
  <si>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</si>
  <si>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</si>
  <si>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</si>
  <si>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</si>
  <si>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</si>
  <si>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</si>
  <si>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</si>
  <si>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</si>
  <si>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</si>
  <si>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</si>
  <si>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</si>
  <si>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</si>
  <si>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</si>
  <si>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</si>
  <si>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</si>
  <si>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</si>
  <si>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</si>
  <si>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</si>
  <si>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</si>
  <si>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</si>
  <si>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</si>
  <si>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</si>
  <si>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</si>
  <si>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</si>
  <si>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</si>
  <si>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</si>
  <si>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</si>
  <si>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</si>
  <si>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</si>
  <si>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</si>
  <si>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</si>
  <si>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</si>
  <si>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</si>
  <si>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</si>
  <si>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</si>
  <si>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</si>
  <si>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</si>
  <si>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</si>
  <si>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</si>
  <si>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</si>
  <si>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</si>
  <si>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</si>
  <si>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</si>
  <si>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</si>
  <si>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</si>
  <si>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</si>
  <si>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</si>
  <si>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</si>
  <si>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</si>
  <si>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</si>
  <si>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</si>
  <si>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</si>
  <si>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</si>
  <si>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</si>
  <si>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</si>
  <si>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</si>
  <si>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</si>
  <si>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</si>
  <si>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</si>
  <si>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</si>
  <si>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</si>
  <si>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</si>
  <si>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</si>
  <si>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</si>
  <si>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</si>
  <si>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</si>
  <si>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</si>
  <si>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</si>
  <si>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</si>
  <si>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</si>
  <si>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</si>
  <si>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</si>
  <si>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</si>
  <si>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</si>
  <si>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</si>
  <si>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</si>
  <si>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</si>
  <si>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</si>
  <si>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</si>
  <si>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</si>
  <si>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</si>
  <si>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</si>
  <si>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</si>
  <si>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</si>
  <si>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</si>
  <si>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</si>
  <si>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</si>
  <si>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</si>
  <si>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</si>
  <si>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</si>
  <si>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</si>
  <si>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</si>
  <si>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</si>
  <si>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</si>
  <si>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</si>
  <si>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</si>
  <si>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</si>
  <si>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</si>
  <si>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</si>
  <si>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</si>
  <si>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</si>
  <si>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</si>
  <si>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</si>
  <si>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</si>
  <si>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</si>
  <si>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</si>
  <si>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</si>
  <si>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</si>
  <si>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</si>
  <si>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</si>
  <si>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</si>
  <si>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</si>
  <si>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</si>
  <si>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</si>
  <si>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</si>
  <si>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</si>
  <si>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</si>
  <si>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</si>
  <si>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</si>
  <si>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</si>
  <si>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</si>
  <si>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</si>
  <si>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</si>
  <si>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</si>
  <si>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</si>
  <si>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</si>
  <si>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</si>
  <si>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</si>
  <si>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</si>
  <si>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</si>
  <si>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</si>
  <si>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</si>
  <si>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</si>
  <si>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</si>
  <si>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</si>
  <si>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</si>
  <si>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</si>
  <si>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</si>
  <si>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</si>
  <si>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</si>
  <si>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</si>
  <si>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</si>
  <si>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</si>
  <si>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</si>
  <si>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</si>
  <si>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</si>
  <si>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</si>
  <si>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</si>
  <si>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</si>
  <si>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</si>
  <si>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</si>
  <si>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</si>
  <si>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</si>
  <si>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</si>
  <si>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</si>
  <si>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</si>
  <si>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</si>
  <si>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</si>
  <si>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</si>
  <si>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</si>
  <si>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</si>
  <si>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</si>
  <si>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</si>
  <si>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</si>
  <si>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</si>
  <si>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</si>
  <si>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</si>
  <si>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</si>
  <si>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</si>
  <si>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</si>
  <si>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</si>
  <si>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</si>
  <si>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</si>
  <si>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</si>
  <si>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</si>
  <si>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</si>
  <si>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</si>
  <si>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</si>
  <si>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</si>
  <si>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</si>
  <si>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</si>
  <si>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</si>
  <si>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</si>
  <si>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</si>
  <si>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</si>
  <si>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</si>
  <si>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</si>
  <si>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</si>
  <si>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</si>
  <si>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</si>
  <si>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</si>
  <si>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</si>
  <si>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</si>
  <si>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</si>
  <si>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</si>
  <si>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</si>
  <si>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</si>
  <si>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</si>
  <si>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</si>
  <si>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</si>
  <si>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</si>
  <si>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</si>
  <si>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</si>
  <si>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</si>
  <si>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</si>
  <si>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</si>
  <si>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</si>
  <si>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</si>
  <si>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</si>
  <si>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</si>
  <si>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</si>
  <si>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</si>
  <si>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</si>
  <si>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</si>
  <si>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</si>
  <si>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</si>
  <si>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</si>
  <si>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</si>
  <si>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</si>
  <si>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</si>
  <si>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</si>
  <si>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</si>
  <si>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</si>
  <si>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</si>
  <si>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</si>
  <si>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</si>
  <si>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</si>
  <si>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</si>
  <si>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</si>
  <si>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</si>
  <si>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</si>
  <si>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</si>
  <si>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</si>
  <si>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</si>
  <si>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</si>
  <si>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</si>
  <si>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</si>
  <si>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</si>
  <si>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</si>
  <si>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</si>
  <si>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</si>
  <si>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</si>
  <si>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</si>
  <si>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</si>
  <si>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</si>
  <si>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</si>
  <si>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</si>
  <si>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</si>
  <si>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</si>
  <si>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</si>
  <si>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</si>
  <si>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</si>
  <si>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</si>
  <si>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</si>
  <si>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</si>
  <si>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</si>
  <si>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</si>
  <si>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</si>
  <si>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</si>
  <si>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</si>
  <si>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</si>
  <si>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</si>
  <si>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</si>
  <si>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</si>
  <si>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</si>
  <si>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</si>
  <si>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</si>
  <si>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</si>
  <si>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</si>
  <si>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</si>
  <si>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</si>
  <si>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</si>
  <si>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</si>
  <si>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</si>
  <si>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</si>
  <si>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</si>
  <si>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</si>
  <si>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</si>
  <si>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</si>
  <si>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</si>
  <si>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</si>
  <si>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</si>
  <si>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</si>
  <si>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</si>
  <si>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</si>
  <si>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</si>
  <si>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</si>
  <si>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</si>
  <si>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</si>
  <si>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</si>
  <si>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</si>
  <si>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</si>
  <si>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</si>
  <si>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</si>
  <si>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</si>
  <si>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</si>
  <si>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</si>
  <si>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</si>
  <si>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</si>
  <si>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</si>
  <si>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</si>
  <si>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</si>
  <si>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</si>
  <si>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</si>
  <si>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</si>
  <si>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</si>
  <si>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</si>
  <si>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</si>
  <si>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</si>
  <si>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</si>
  <si>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</si>
  <si>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</si>
  <si>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</si>
  <si>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</si>
  <si>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</si>
  <si>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</si>
  <si>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</si>
  <si>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</si>
  <si>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</si>
  <si>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</si>
  <si>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</si>
  <si>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</si>
  <si>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</si>
  <si>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</si>
  <si>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</si>
  <si>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</si>
  <si>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</si>
  <si>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</si>
  <si>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</si>
  <si>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</si>
  <si>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</si>
  <si>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</si>
  <si>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</si>
  <si>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</si>
  <si>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</si>
  <si>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</si>
  <si>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</si>
  <si>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</si>
  <si>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</si>
  <si>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</si>
  <si>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</si>
  <si>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</si>
  <si>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</si>
  <si>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</si>
  <si>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</si>
  <si>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</si>
  <si>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</si>
  <si>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</si>
  <si>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</si>
  <si>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</si>
  <si>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</si>
  <si>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</si>
  <si>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</si>
  <si>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</si>
  <si>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</si>
  <si>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</si>
  <si>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</si>
  <si>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</si>
  <si>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</si>
  <si>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</si>
  <si>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</si>
  <si>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</si>
  <si>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</si>
  <si>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</si>
  <si>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</si>
  <si>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</si>
  <si>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</si>
  <si>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</si>
  <si>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</si>
  <si>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</si>
  <si>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</si>
  <si>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</si>
  <si>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</si>
  <si>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</si>
  <si>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</si>
  <si>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</si>
  <si>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</si>
  <si>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</si>
  <si>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</si>
  <si>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</si>
  <si>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</si>
  <si>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</si>
  <si>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</si>
  <si>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</si>
  <si>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</si>
  <si>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</si>
  <si>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</si>
  <si>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</si>
  <si>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</si>
  <si>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</si>
  <si>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</si>
  <si>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</si>
  <si>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</si>
  <si>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</si>
  <si>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</si>
  <si>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</si>
  <si>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</si>
  <si>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</si>
  <si>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</si>
  <si>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</si>
  <si>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</si>
  <si>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</si>
  <si>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</si>
  <si>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</si>
  <si>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</si>
  <si>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</si>
  <si>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</si>
  <si>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</si>
  <si>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</si>
  <si>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</si>
  <si>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</si>
  <si>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</si>
  <si>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</si>
  <si>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</si>
  <si>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</si>
  <si>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</si>
  <si>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</si>
  <si>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</si>
  <si>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</si>
  <si>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</si>
  <si>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</si>
  <si>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</si>
  <si>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</si>
  <si>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</si>
  <si>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</si>
  <si>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</si>
  <si>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</si>
  <si>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</si>
  <si>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</si>
  <si>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</si>
  <si>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</si>
  <si>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</si>
  <si>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</si>
  <si>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</si>
  <si>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</si>
  <si>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</si>
  <si>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</si>
  <si>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</si>
  <si>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</si>
  <si>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</si>
  <si>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</si>
  <si>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</si>
  <si>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</si>
  <si>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</si>
  <si>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</si>
  <si>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</si>
  <si>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</si>
  <si>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</si>
  <si>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</si>
  <si>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</si>
  <si>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</si>
  <si>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</si>
  <si>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</si>
  <si>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</si>
  <si>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</si>
  <si>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</si>
  <si>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</si>
  <si>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</si>
  <si>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</si>
  <si>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</si>
  <si>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</si>
  <si>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</si>
  <si>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</si>
  <si>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</si>
  <si>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</si>
  <si>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</si>
  <si>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</si>
  <si>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</si>
  <si>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</si>
  <si>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</si>
  <si>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</si>
  <si>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</si>
  <si>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</si>
  <si>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</si>
  <si>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</si>
  <si>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</si>
  <si>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</si>
  <si>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</si>
  <si>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</si>
  <si>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</si>
  <si>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</si>
  <si>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</si>
  <si>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</si>
  <si>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</si>
  <si>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</si>
  <si>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</si>
  <si>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</si>
  <si>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</si>
  <si>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</si>
  <si>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</si>
  <si>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</si>
  <si>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</si>
  <si>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</si>
  <si>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</si>
  <si>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</si>
  <si>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</si>
  <si>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</si>
  <si>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</si>
  <si>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</si>
  <si>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</si>
  <si>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</si>
  <si>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</si>
  <si>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</si>
  <si>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</si>
  <si>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</si>
  <si>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</si>
  <si>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</si>
  <si>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</si>
  <si>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</si>
  <si>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</si>
  <si>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</si>
  <si>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</si>
  <si>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</si>
  <si>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</si>
  <si>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</si>
  <si>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</si>
  <si>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</si>
  <si>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</si>
  <si>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</si>
  <si>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</si>
  <si>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</si>
  <si>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</si>
  <si>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</si>
  <si>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</si>
  <si>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</si>
  <si>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</si>
  <si>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</si>
  <si>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</si>
  <si>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</si>
  <si>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</si>
  <si>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</si>
  <si>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</si>
  <si>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</si>
  <si>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</si>
  <si>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</si>
  <si>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</si>
  <si>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</si>
  <si>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</si>
  <si>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</si>
  <si>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</si>
  <si>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</si>
  <si>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</si>
  <si>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</si>
  <si>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</si>
  <si>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</si>
  <si>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</si>
  <si>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</si>
  <si>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</si>
  <si>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</si>
  <si>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</si>
  <si>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</si>
  <si>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</si>
  <si>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</si>
  <si>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</si>
  <si>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</si>
  <si>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</si>
  <si>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</si>
  <si>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</si>
  <si>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</si>
  <si>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</si>
  <si>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</si>
  <si>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</si>
  <si>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</si>
  <si>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</si>
  <si>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</si>
  <si>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</si>
  <si>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</si>
  <si>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</si>
  <si>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</si>
  <si>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</si>
  <si>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</si>
  <si>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</si>
  <si>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</si>
  <si>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</si>
  <si>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</si>
  <si>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</si>
  <si>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</si>
  <si>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</si>
  <si>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</si>
  <si>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</si>
  <si>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</si>
  <si>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</si>
  <si>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</si>
  <si>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</si>
  <si>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</si>
  <si>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</si>
  <si>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</si>
  <si>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</si>
  <si>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</si>
  <si>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</si>
  <si>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</si>
  <si>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</si>
  <si>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</si>
  <si>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</si>
  <si>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</si>
  <si>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</si>
  <si>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</si>
  <si>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</si>
  <si>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</si>
  <si>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</si>
  <si>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</si>
  <si>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</si>
  <si>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</si>
  <si>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</si>
  <si>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</si>
  <si>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</si>
  <si>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</si>
  <si>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</si>
  <si>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</si>
  <si>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</si>
  <si>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</si>
  <si>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</si>
  <si>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</si>
  <si>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</si>
  <si>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</si>
  <si>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</si>
  <si>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</si>
  <si>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</si>
  <si>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</si>
  <si>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</si>
  <si>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</si>
  <si>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</si>
  <si>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</si>
  <si>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</si>
  <si>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</si>
  <si>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</si>
  <si>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</si>
  <si>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</si>
  <si>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</si>
  <si>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</si>
  <si>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</si>
  <si>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</si>
  <si>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</si>
  <si>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</si>
  <si>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</si>
  <si>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</si>
  <si>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</si>
  <si>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</si>
  <si>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</si>
  <si>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</si>
  <si>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</si>
  <si>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</si>
  <si>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</si>
  <si>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</si>
  <si>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</si>
  <si>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</si>
  <si>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</si>
  <si>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</si>
  <si>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</si>
  <si>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</si>
  <si>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</si>
  <si>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</si>
  <si>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</si>
  <si>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</si>
  <si>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</si>
  <si>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</si>
  <si>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</si>
  <si>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</si>
  <si>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</si>
  <si>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</si>
  <si>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</si>
  <si>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</si>
  <si>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</si>
  <si>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</si>
  <si>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</si>
  <si>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</si>
  <si>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</si>
  <si>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</si>
  <si>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</si>
  <si>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</si>
  <si>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</si>
  <si>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</si>
  <si>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</si>
  <si>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</si>
  <si>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</si>
  <si>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</si>
  <si>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</si>
  <si>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</si>
  <si>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</si>
  <si>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</si>
  <si>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</si>
  <si>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</si>
  <si>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</si>
  <si>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</si>
  <si>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</si>
  <si>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</si>
  <si>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</si>
  <si>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</si>
  <si>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</si>
  <si>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</si>
  <si>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</si>
  <si>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</si>
  <si>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</si>
  <si>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</si>
  <si>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</si>
  <si>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</si>
  <si>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</si>
  <si>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</si>
  <si>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</si>
  <si>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</si>
  <si>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</si>
  <si>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</si>
  <si>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</si>
  <si>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</si>
  <si>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</si>
  <si>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</si>
  <si>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</si>
  <si>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</si>
  <si>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</si>
  <si>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</si>
  <si>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</si>
  <si>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</si>
  <si>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</si>
  <si>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</si>
  <si>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</si>
  <si>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</si>
  <si>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</si>
  <si>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</si>
  <si>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</si>
  <si>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</si>
  <si>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</si>
  <si>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</si>
  <si>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</si>
  <si>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</si>
  <si>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</si>
  <si>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</si>
  <si>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</si>
  <si>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</si>
  <si>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</si>
  <si>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</si>
  <si>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</si>
  <si>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</si>
  <si>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</si>
  <si>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</si>
  <si>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</si>
  <si>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</si>
  <si>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</si>
  <si>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</si>
  <si>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</si>
  <si>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</si>
  <si>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</si>
  <si>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</si>
  <si>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</si>
  <si>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</si>
  <si>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</si>
  <si>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</si>
  <si>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</si>
  <si>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</si>
  <si>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</si>
  <si>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</si>
  <si>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</si>
  <si>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</si>
  <si>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</si>
  <si>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</si>
  <si>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</si>
  <si>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</si>
  <si>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</si>
  <si>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</si>
  <si>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</si>
  <si>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</si>
  <si>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</si>
  <si>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</si>
  <si>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</si>
  <si>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</si>
  <si>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</si>
  <si>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</si>
  <si>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</si>
  <si>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</si>
  <si>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</si>
  <si>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</si>
  <si>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</si>
  <si>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</si>
  <si>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</si>
  <si>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</si>
  <si>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</si>
  <si>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</si>
  <si>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</si>
  <si>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</si>
  <si>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</si>
  <si>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</si>
  <si>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</si>
  <si>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</si>
  <si>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</si>
  <si>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</si>
  <si>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</si>
  <si>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</si>
  <si>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</si>
  <si>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</si>
  <si>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</si>
  <si>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</si>
  <si>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</si>
  <si>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</si>
  <si>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</si>
  <si>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</si>
  <si>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</si>
  <si>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</si>
  <si>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</si>
  <si>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</si>
  <si>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</si>
  <si>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</si>
  <si>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</si>
  <si>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</si>
  <si>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</si>
  <si>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</si>
  <si>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</si>
  <si>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</si>
  <si>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</si>
  <si>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</si>
  <si>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</si>
  <si>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</si>
  <si>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</si>
  <si>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</si>
  <si>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</si>
  <si>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</si>
  <si>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</si>
  <si>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</si>
  <si>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</si>
  <si>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</si>
  <si>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</si>
  <si>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</si>
  <si>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</si>
  <si>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</si>
  <si>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</si>
  <si>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</si>
  <si>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</si>
  <si>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</si>
  <si>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</si>
  <si>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</si>
  <si>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</si>
  <si>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</si>
  <si>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</si>
  <si>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</si>
  <si>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</si>
  <si>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</si>
  <si>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</si>
  <si>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</si>
  <si>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</si>
  <si>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</si>
  <si>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</si>
  <si>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</si>
  <si>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</si>
  <si>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</si>
  <si>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</si>
  <si>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</si>
  <si>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</si>
  <si>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</si>
  <si>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</si>
  <si>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</si>
  <si>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</si>
  <si>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</si>
  <si>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</si>
  <si>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</si>
  <si>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</si>
  <si>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</si>
  <si>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</si>
  <si>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</si>
  <si>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</si>
  <si>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</si>
  <si>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</si>
  <si>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</si>
  <si>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</si>
  <si>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</si>
  <si>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</si>
  <si>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</si>
  <si>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</si>
  <si>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</si>
  <si>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</si>
  <si>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</si>
  <si>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</si>
  <si>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</si>
  <si>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</si>
  <si>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</si>
  <si>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</si>
  <si>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</si>
  <si>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</si>
  <si>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</si>
  <si>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</si>
  <si>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</si>
  <si>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</si>
  <si>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</si>
  <si>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</si>
  <si>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</si>
  <si>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</si>
  <si>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</si>
  <si>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</si>
  <si>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</si>
  <si>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</si>
  <si>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</si>
  <si>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</si>
  <si>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</si>
  <si>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</si>
  <si>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</si>
  <si>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</si>
  <si>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</si>
  <si>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</si>
  <si>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</si>
  <si>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</si>
  <si>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</si>
  <si>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</si>
  <si>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</si>
  <si>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</si>
  <si>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</si>
  <si>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</si>
  <si>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</si>
  <si>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</si>
  <si>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</si>
  <si>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</si>
  <si>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</si>
  <si>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</si>
  <si>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</si>
  <si>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</si>
  <si>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</si>
  <si>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</si>
  <si>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</si>
  <si>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</si>
  <si>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</si>
  <si>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</si>
  <si>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</si>
  <si>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</si>
  <si>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</si>
  <si>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</si>
  <si>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</si>
  <si>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</si>
  <si>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</si>
  <si>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</si>
  <si>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</si>
  <si>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</si>
  <si>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</si>
  <si>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</si>
  <si>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</si>
  <si>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</si>
  <si>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</si>
  <si>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</si>
  <si>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</si>
  <si>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</si>
  <si>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</si>
  <si>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</si>
  <si>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</si>
  <si>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</si>
  <si>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</si>
  <si>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</si>
  <si>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</si>
  <si>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</si>
  <si>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</si>
  <si>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</si>
  <si>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</si>
  <si>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</si>
  <si>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</si>
  <si>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</si>
  <si>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</si>
  <si>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</si>
  <si>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</si>
  <si>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</si>
  <si>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</si>
  <si>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</si>
  <si>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</si>
  <si>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</si>
  <si>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</si>
  <si>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</si>
  <si>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</si>
  <si>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</si>
  <si>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</si>
  <si>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</si>
  <si>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</si>
  <si>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</si>
  <si>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</si>
  <si>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</si>
  <si>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</si>
  <si>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</si>
  <si>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</si>
  <si>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</si>
  <si>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</si>
  <si>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</si>
  <si>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</si>
  <si>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</si>
  <si>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</si>
  <si>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</si>
  <si>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</si>
  <si>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</si>
  <si>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</si>
  <si>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</si>
  <si>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</si>
  <si>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</si>
  <si>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</si>
  <si>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</si>
  <si>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</si>
  <si>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</si>
  <si>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</si>
  <si>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</si>
  <si>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</si>
  <si>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</si>
  <si>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</si>
  <si>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</si>
  <si>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</si>
  <si>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</si>
  <si>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</si>
  <si>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</si>
  <si>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</si>
  <si>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</si>
  <si>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</si>
  <si>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</si>
  <si>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</si>
  <si>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</si>
  <si>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</si>
  <si>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</si>
  <si>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</si>
  <si>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</si>
  <si>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</si>
  <si>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</si>
  <si>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</si>
  <si>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</si>
  <si>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</si>
  <si>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</si>
  <si>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</si>
  <si>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</si>
  <si>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</si>
  <si>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</si>
  <si>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</si>
  <si>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</si>
  <si>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</si>
  <si>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</si>
  <si>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</si>
  <si>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</si>
  <si>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</si>
  <si>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</si>
  <si>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</si>
  <si>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</si>
  <si>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</si>
  <si>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</si>
  <si>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</si>
  <si>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</si>
  <si>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</si>
  <si>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</si>
  <si>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</si>
  <si>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</si>
  <si>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</si>
  <si>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</si>
  <si>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</si>
  <si>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</si>
  <si>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</si>
  <si>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</si>
  <si>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</si>
  <si>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</si>
  <si>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</si>
  <si>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</si>
  <si>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</si>
  <si>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</si>
  <si>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</si>
  <si>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</si>
  <si>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</si>
  <si>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</si>
  <si>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</si>
  <si>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</si>
  <si>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</si>
  <si>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</si>
  <si>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</si>
  <si>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</si>
  <si>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</si>
  <si>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</si>
  <si>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</si>
  <si>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</si>
  <si>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</si>
  <si>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</si>
  <si>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</si>
  <si>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</si>
  <si>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</si>
  <si>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</si>
  <si>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</si>
  <si>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</si>
  <si>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</si>
  <si>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</si>
  <si>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</si>
  <si>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</si>
  <si>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</si>
  <si>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</si>
  <si>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</si>
  <si>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</si>
  <si>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</si>
  <si>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</si>
  <si>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</si>
  <si>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</si>
  <si>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</si>
  <si>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</si>
  <si>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</si>
  <si>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</si>
  <si>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</si>
  <si>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</si>
  <si>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</si>
  <si>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</si>
  <si>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</si>
  <si>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</si>
  <si>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</si>
  <si>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</si>
  <si>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</si>
  <si>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</si>
  <si>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</si>
  <si>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</si>
  <si>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</si>
  <si>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</si>
  <si>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</si>
  <si>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</si>
  <si>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</si>
  <si>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</si>
  <si>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</si>
  <si>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</si>
  <si>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</si>
  <si>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</si>
  <si>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</si>
  <si>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</si>
  <si>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</si>
  <si>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</si>
  <si>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</si>
  <si>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</si>
  <si>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</si>
  <si>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</si>
  <si>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</si>
  <si>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</si>
  <si>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</si>
  <si>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</si>
  <si>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</si>
  <si>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</si>
  <si>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</si>
  <si>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</si>
  <si>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</si>
  <si>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</si>
  <si>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</si>
  <si>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</si>
  <si>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</si>
  <si>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</si>
  <si>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</si>
  <si>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</si>
  <si>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</si>
  <si>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</si>
  <si>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</si>
  <si>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</si>
  <si>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</si>
  <si>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</si>
  <si>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</si>
  <si>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</si>
  <si>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</si>
  <si>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</si>
  <si>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</si>
  <si>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</si>
  <si>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</si>
  <si>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</si>
  <si>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</si>
  <si>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</si>
  <si>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</si>
  <si>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</si>
  <si>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</si>
  <si>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</si>
  <si>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</si>
  <si>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</si>
  <si>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</si>
  <si>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</si>
  <si>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</si>
  <si>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</si>
  <si>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</si>
  <si>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</si>
  <si>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</si>
  <si>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</si>
  <si>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</si>
  <si>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</si>
  <si>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</si>
  <si>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</si>
  <si>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</si>
  <si>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</si>
  <si>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</si>
  <si>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</si>
  <si>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</si>
  <si>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</si>
  <si>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</si>
  <si>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</si>
  <si>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</si>
  <si>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</si>
  <si>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</si>
  <si>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</si>
  <si>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</si>
  <si>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</si>
  <si>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</si>
  <si>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</si>
  <si>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</si>
  <si>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</si>
  <si>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</si>
  <si>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</si>
  <si>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</si>
  <si>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</si>
  <si>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</si>
  <si>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</si>
  <si>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</si>
  <si>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</si>
  <si>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</si>
  <si>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</si>
  <si>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</si>
  <si>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</si>
  <si>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</si>
  <si>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</si>
  <si>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</si>
  <si>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</si>
  <si>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</si>
  <si>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</si>
  <si>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</si>
  <si>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</si>
  <si>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</si>
  <si>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</si>
  <si>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</si>
  <si>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</si>
  <si>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</si>
  <si>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</si>
  <si>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</si>
  <si>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</si>
  <si>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</si>
  <si>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</si>
  <si>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</si>
  <si>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</si>
  <si>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</si>
  <si>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</si>
  <si>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</si>
  <si>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</si>
  <si>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</si>
  <si>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</si>
  <si>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</si>
  <si>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</si>
  <si>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</si>
  <si>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</si>
  <si>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</si>
  <si>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</si>
  <si>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</si>
  <si>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</si>
  <si>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</si>
  <si>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</si>
  <si>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</si>
  <si>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</si>
  <si>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</si>
  <si>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</si>
  <si>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</si>
  <si>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</si>
  <si>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</si>
  <si>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</si>
  <si>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</si>
  <si>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</si>
  <si>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</si>
  <si>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</si>
  <si>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</si>
  <si>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</si>
  <si>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</si>
  <si>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</si>
  <si>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</si>
  <si>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</si>
  <si>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</si>
  <si>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</si>
  <si>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</si>
  <si>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</si>
  <si>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</si>
  <si>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</si>
  <si>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</si>
  <si>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</si>
  <si>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</si>
  <si>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</si>
  <si>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</si>
  <si>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</si>
  <si>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</si>
  <si>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</si>
  <si>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</si>
  <si>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</si>
  <si>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</si>
  <si>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</si>
  <si>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</si>
  <si>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</si>
  <si>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</si>
  <si>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</si>
  <si>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</si>
  <si>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</si>
  <si>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</si>
  <si>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</si>
  <si>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</si>
  <si>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</si>
  <si>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</si>
  <si>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</si>
  <si>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</si>
  <si>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</si>
  <si>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</si>
  <si>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</si>
  <si>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</si>
  <si>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</si>
  <si>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</si>
  <si>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</si>
  <si>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</si>
  <si>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</si>
  <si>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</si>
  <si>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</si>
  <si>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</si>
  <si>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</si>
  <si>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</si>
  <si>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</si>
  <si>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</si>
  <si>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</si>
  <si>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</si>
  <si>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</si>
  <si>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</si>
  <si>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</si>
  <si>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</si>
  <si>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</si>
  <si>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</si>
  <si>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</si>
  <si>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</si>
  <si>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</si>
  <si>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</si>
  <si>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</si>
  <si>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</si>
  <si>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</si>
  <si>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</si>
  <si>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</si>
  <si>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</si>
  <si>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</si>
  <si>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</si>
  <si>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</si>
  <si>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</si>
  <si>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</si>
  <si>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</si>
  <si>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</si>
  <si>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</si>
  <si>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</si>
  <si>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</si>
  <si>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</si>
  <si>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</si>
  <si>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</si>
  <si>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</si>
  <si>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</si>
  <si>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</si>
  <si>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</si>
  <si>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</si>
  <si>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</si>
  <si>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</si>
  <si>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</si>
  <si>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</si>
  <si>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</si>
  <si>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</si>
  <si>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</si>
  <si>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</si>
  <si>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</si>
  <si>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</si>
  <si>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</si>
  <si>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</si>
  <si>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</si>
  <si>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</si>
  <si>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</si>
  <si>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</si>
  <si>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</si>
  <si>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</si>
  <si>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</si>
  <si>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</si>
  <si>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</si>
  <si>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</si>
  <si>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</si>
  <si>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</si>
  <si>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</si>
  <si>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</si>
  <si>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</si>
  <si>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</si>
  <si>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</si>
  <si>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</si>
  <si>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</si>
  <si>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</si>
  <si>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</si>
  <si>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</si>
  <si>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</si>
  <si>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</si>
  <si>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</si>
  <si>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</si>
  <si>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</si>
  <si>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</si>
  <si>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</si>
  <si>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</si>
  <si>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</si>
  <si>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</si>
  <si>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</si>
  <si>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</si>
  <si>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</si>
  <si>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</si>
  <si>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</si>
  <si>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</si>
  <si>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</si>
  <si>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</si>
  <si>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</si>
  <si>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</si>
  <si>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</si>
  <si>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</si>
  <si>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</si>
  <si>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</si>
  <si>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</si>
  <si>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</si>
  <si>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</si>
  <si>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</si>
  <si>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</si>
  <si>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</si>
  <si>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</si>
  <si>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</si>
  <si>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</si>
  <si>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</si>
  <si>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</si>
  <si>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</si>
  <si>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</si>
  <si>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</si>
  <si>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</si>
  <si>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</si>
  <si>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</si>
  <si>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</si>
  <si>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</si>
  <si>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</si>
  <si>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</si>
  <si>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</si>
  <si>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</si>
  <si>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</si>
  <si>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</si>
  <si>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</si>
  <si>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</si>
  <si>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</si>
  <si>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</si>
  <si>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</si>
  <si>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</si>
  <si>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</si>
  <si>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</si>
  <si>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</si>
  <si>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</si>
  <si>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</si>
  <si>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</si>
  <si>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</si>
  <si>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</si>
  <si>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</si>
  <si>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</si>
  <si>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</si>
  <si>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</si>
  <si>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</si>
  <si>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</si>
  <si>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</si>
  <si>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</si>
  <si>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</si>
  <si>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</si>
  <si>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</si>
  <si>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</si>
  <si>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</si>
  <si>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</si>
  <si>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</si>
  <si>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</si>
  <si>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</si>
  <si>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</si>
  <si>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</si>
  <si>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</si>
  <si>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</si>
  <si>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</si>
  <si>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</si>
  <si>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</si>
  <si>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</si>
  <si>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</si>
  <si>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</si>
  <si>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</si>
  <si>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</si>
  <si>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</si>
  <si>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</si>
  <si>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</si>
  <si>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</si>
  <si>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</si>
  <si>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</si>
  <si>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</si>
  <si>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</si>
  <si>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</si>
  <si>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</si>
  <si>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</si>
  <si>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</si>
  <si>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</si>
  <si>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</si>
  <si>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</si>
  <si>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</si>
  <si>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</si>
  <si>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</si>
  <si>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</si>
  <si>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</si>
  <si>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</si>
  <si>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</si>
  <si>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</si>
  <si>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</si>
  <si>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</si>
  <si>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</si>
  <si>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</si>
  <si>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</si>
  <si>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</si>
  <si>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</si>
  <si>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</si>
  <si>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</si>
  <si>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</si>
  <si>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</si>
  <si>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</si>
  <si>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</si>
  <si>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</si>
  <si>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</si>
  <si>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</si>
  <si>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</si>
  <si>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</si>
  <si>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</si>
  <si>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</si>
  <si>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</si>
  <si>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</si>
  <si>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</si>
  <si>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</si>
  <si>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</si>
  <si>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</si>
  <si>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</si>
  <si>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</si>
  <si>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</si>
  <si>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</si>
  <si>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</si>
  <si>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</si>
  <si>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</si>
  <si>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</si>
  <si>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</si>
  <si>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</si>
  <si>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</si>
  <si>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</si>
  <si>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</si>
  <si>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</si>
  <si>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</si>
  <si>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</si>
  <si>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</si>
  <si>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</si>
  <si>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</si>
  <si>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</si>
  <si>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</si>
  <si>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</si>
  <si>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</si>
  <si>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</si>
  <si>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</si>
  <si>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</si>
  <si>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</si>
  <si>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</si>
  <si>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</si>
  <si>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</si>
  <si>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</si>
  <si>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</si>
  <si>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</si>
  <si>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</si>
  <si>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</si>
  <si>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</si>
  <si>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</si>
  <si>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</si>
  <si>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</si>
  <si>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</si>
  <si>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</si>
  <si>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</si>
  <si>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</si>
  <si>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</si>
  <si>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</si>
  <si>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</si>
  <si>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</si>
  <si>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</si>
  <si>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</si>
  <si>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</si>
  <si>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</si>
  <si>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</si>
  <si>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</si>
  <si>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</si>
  <si>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</si>
  <si>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</si>
  <si>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</si>
  <si>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</si>
  <si>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</si>
  <si>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</si>
  <si>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</si>
  <si>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</si>
  <si>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</si>
  <si>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</si>
  <si>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</si>
  <si>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</si>
  <si>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</si>
  <si>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</si>
  <si>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</si>
  <si>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</si>
  <si>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</si>
  <si>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</si>
  <si>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</si>
  <si>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</si>
  <si>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</si>
  <si>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</si>
  <si>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</si>
  <si>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</si>
  <si>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</si>
  <si>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</si>
  <si>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</si>
  <si>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</si>
  <si>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</si>
  <si>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</si>
  <si>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</si>
  <si>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</si>
  <si>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</si>
  <si>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</si>
  <si>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</si>
  <si>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</si>
  <si>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</si>
  <si>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</si>
  <si>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</si>
  <si>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</si>
  <si>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</si>
  <si>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</si>
  <si>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</si>
  <si>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</si>
  <si>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</si>
  <si>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</si>
  <si>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</si>
  <si>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</si>
  <si>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</si>
  <si>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</si>
  <si>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</si>
  <si>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</si>
  <si>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</si>
  <si>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</si>
  <si>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</si>
  <si>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</si>
  <si>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</si>
  <si>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</si>
  <si>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</si>
  <si>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</si>
  <si>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</si>
  <si>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</si>
  <si>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</si>
  <si>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</si>
  <si>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</si>
  <si>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</si>
  <si>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</si>
  <si>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</si>
  <si>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</si>
  <si>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</si>
  <si>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</si>
  <si>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</si>
  <si>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</si>
  <si>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</si>
  <si>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</si>
  <si>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</si>
  <si>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</si>
  <si>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</si>
  <si>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</si>
  <si>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</si>
  <si>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</si>
  <si>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</si>
  <si>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</si>
  <si>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</si>
  <si>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</si>
  <si>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</si>
  <si>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</si>
  <si>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</si>
  <si>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</si>
  <si>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</si>
  <si>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</si>
  <si>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</si>
  <si>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</si>
  <si>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</si>
  <si>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</si>
  <si>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</si>
  <si>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</si>
  <si>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</si>
  <si>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</si>
  <si>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</si>
  <si>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</si>
  <si>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</si>
  <si>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</si>
  <si>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</si>
  <si>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</si>
  <si>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</si>
  <si>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</si>
  <si>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</si>
  <si>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</si>
  <si>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</si>
  <si>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</si>
  <si>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</si>
  <si>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</si>
  <si>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</si>
  <si>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</si>
  <si>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</si>
  <si>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</si>
  <si>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</si>
  <si>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</si>
  <si>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</si>
  <si>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</si>
  <si>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</si>
  <si>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</si>
  <si>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</si>
  <si>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</si>
  <si>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</si>
  <si>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</si>
  <si>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</si>
  <si>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</si>
  <si>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</si>
  <si>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</si>
  <si>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</si>
  <si>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</si>
  <si>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</si>
  <si>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</si>
  <si>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</si>
  <si>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</si>
  <si>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</si>
  <si>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</si>
  <si>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</si>
  <si>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</si>
  <si>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</si>
  <si>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</si>
  <si>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</si>
  <si>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</si>
  <si>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</si>
  <si>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</si>
  <si>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</si>
  <si>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</si>
  <si>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</si>
  <si>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</si>
  <si>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</si>
  <si>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</si>
  <si>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</si>
  <si>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</si>
  <si>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</si>
  <si>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</si>
  <si>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</si>
  <si>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</si>
  <si>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</si>
  <si>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</si>
  <si>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</si>
  <si>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</si>
  <si>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</si>
  <si>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</si>
  <si>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</si>
  <si>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</si>
  <si>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</si>
  <si>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</si>
  <si>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</si>
  <si>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</si>
  <si>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</si>
  <si>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</si>
  <si>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</si>
  <si>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</si>
  <si>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</si>
  <si>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</si>
  <si>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</si>
  <si>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</si>
  <si>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</si>
  <si>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</si>
  <si>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</si>
  <si>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</si>
  <si>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</si>
  <si>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</si>
  <si>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</si>
  <si>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</si>
  <si>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</si>
  <si>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</si>
  <si>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</si>
  <si>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</si>
  <si>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</si>
  <si>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</si>
  <si>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</si>
  <si>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</si>
  <si>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</si>
  <si>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</si>
  <si>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</si>
  <si>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</si>
  <si>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</si>
  <si>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</si>
  <si>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</si>
  <si>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</si>
  <si>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</si>
  <si>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</si>
  <si>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</si>
  <si>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</si>
  <si>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</si>
  <si>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</si>
  <si>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</si>
  <si>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</si>
  <si>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</si>
  <si>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</si>
  <si>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</si>
  <si>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</si>
  <si>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</si>
  <si>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</si>
  <si>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</si>
  <si>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</si>
  <si>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</si>
  <si>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</si>
  <si>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</si>
  <si>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</si>
  <si>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</si>
  <si>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</si>
  <si>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</si>
  <si>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</si>
  <si>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</si>
  <si>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</si>
  <si>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</si>
  <si>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</si>
  <si>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</si>
  <si>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</si>
  <si>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</si>
  <si>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</si>
  <si>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</si>
  <si>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</si>
  <si>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</si>
  <si>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</si>
  <si>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</si>
  <si>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</si>
  <si>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</si>
  <si>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</si>
  <si>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</si>
  <si>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</si>
  <si>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</si>
  <si>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</si>
  <si>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</si>
  <si>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</si>
  <si>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</si>
  <si>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</si>
  <si>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</si>
  <si>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</si>
  <si>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</si>
  <si>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</si>
  <si>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</si>
  <si>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</si>
  <si>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</si>
  <si>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</si>
  <si>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</si>
  <si>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</si>
  <si>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</si>
  <si>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</si>
  <si>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</si>
  <si>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</si>
  <si>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</si>
  <si>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</si>
  <si>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</si>
  <si>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</si>
  <si>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</si>
  <si>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</si>
  <si>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</si>
  <si>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</si>
  <si>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</si>
  <si>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</si>
  <si>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</si>
  <si>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</si>
  <si>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</si>
  <si>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</si>
  <si>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</si>
  <si>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</si>
  <si>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</si>
  <si>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</si>
  <si>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</si>
  <si>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</si>
  <si>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</si>
  <si>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</si>
  <si>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</si>
  <si>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</si>
  <si>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</si>
  <si>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</si>
  <si>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</si>
  <si>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</si>
  <si>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</si>
  <si>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</si>
  <si>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</si>
  <si>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</si>
  <si>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</si>
  <si>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</si>
  <si>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</si>
  <si>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</si>
  <si>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</si>
  <si>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</si>
  <si>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</si>
  <si>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</si>
  <si>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</si>
  <si>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</si>
  <si>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</si>
  <si>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</si>
  <si>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</si>
  <si>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</si>
  <si>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</si>
  <si>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</si>
  <si>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</si>
  <si>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</si>
  <si>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</si>
  <si>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</si>
  <si>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</si>
  <si>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</si>
  <si>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</si>
  <si>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</si>
  <si>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</si>
  <si>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</si>
  <si>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</si>
  <si>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</si>
  <si>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</si>
  <si>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</si>
  <si>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</si>
  <si>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</si>
  <si>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</si>
  <si>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</si>
  <si>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</si>
  <si>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</si>
  <si>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</si>
  <si>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</si>
  <si>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</si>
  <si>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</si>
  <si>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</si>
  <si>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</si>
  <si>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</si>
  <si>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</si>
  <si>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</si>
  <si>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</si>
  <si>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</si>
  <si>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</si>
  <si>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</si>
  <si>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</si>
  <si>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</si>
  <si>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</si>
  <si>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</si>
  <si>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</si>
  <si>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</si>
  <si>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</si>
  <si>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</si>
  <si>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</si>
  <si>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</si>
  <si>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</si>
  <si>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</si>
  <si>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</si>
  <si>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</si>
  <si>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</si>
  <si>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</si>
  <si>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</si>
  <si>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</si>
  <si>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</si>
  <si>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</si>
  <si>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</si>
  <si>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</si>
  <si>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</si>
  <si>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</si>
  <si>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</si>
  <si>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</si>
  <si>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</si>
  <si>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</si>
  <si>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</si>
  <si>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</si>
  <si>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</si>
  <si>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</si>
  <si>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</si>
  <si>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</si>
  <si>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</si>
  <si>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</si>
  <si>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</si>
  <si>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</si>
  <si>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</si>
  <si>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</si>
  <si>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</si>
  <si>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</si>
  <si>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</si>
  <si>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</si>
  <si>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</si>
  <si>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</si>
  <si>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</si>
  <si>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</si>
  <si>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</si>
  <si>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</si>
  <si>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</si>
  <si>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</si>
  <si>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</si>
  <si>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</si>
  <si>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</si>
  <si>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</si>
  <si>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</si>
  <si>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</si>
  <si>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</si>
  <si>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</si>
  <si>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</si>
  <si>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</si>
  <si>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</si>
  <si>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</si>
  <si>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</si>
  <si>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</si>
  <si>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</si>
  <si>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</si>
  <si>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</si>
  <si>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</si>
  <si>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</si>
  <si>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</si>
  <si>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</si>
  <si>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</si>
  <si>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</si>
  <si>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</si>
  <si>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</si>
  <si>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</si>
  <si>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</si>
  <si>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</si>
  <si>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</si>
  <si>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</si>
  <si>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</si>
  <si>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</si>
  <si>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</si>
  <si>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</si>
  <si>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</si>
  <si>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</si>
  <si>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</si>
  <si>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</si>
  <si>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</si>
  <si>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</si>
  <si>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</si>
  <si>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</si>
  <si>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</si>
  <si>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</si>
  <si>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</si>
  <si>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</si>
  <si>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</si>
  <si>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</si>
  <si>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</si>
  <si>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</si>
  <si>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</si>
  <si>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</si>
  <si>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</si>
  <si>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</si>
  <si>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</si>
  <si>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</si>
  <si>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</si>
  <si>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</si>
  <si>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</si>
  <si>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</si>
  <si>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</si>
  <si>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</si>
  <si>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</si>
  <si>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</si>
  <si>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</si>
  <si>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</si>
  <si>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</si>
  <si>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</si>
  <si>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</si>
  <si>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</si>
  <si>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</si>
  <si>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</si>
  <si>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</si>
  <si>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</si>
  <si>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</si>
  <si>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</si>
  <si>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</si>
  <si>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</si>
  <si>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</si>
  <si>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</si>
  <si>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</si>
  <si>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</si>
  <si>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</si>
  <si>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</si>
  <si>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</si>
  <si>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</si>
  <si>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</si>
  <si>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</si>
  <si>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</si>
  <si>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</si>
  <si>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</si>
  <si>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</si>
  <si>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</si>
  <si>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</si>
  <si>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</si>
  <si>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</si>
  <si>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</si>
  <si>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</si>
  <si>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</si>
  <si>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</si>
  <si>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</si>
  <si>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</si>
  <si>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</si>
  <si>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</si>
  <si>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</si>
  <si>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</si>
  <si>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</si>
  <si>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</si>
  <si>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</si>
  <si>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</si>
  <si>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</si>
  <si>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</si>
  <si>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</si>
  <si>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</si>
  <si>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</si>
  <si>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</si>
  <si>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</si>
  <si>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</si>
  <si>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</si>
  <si>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</si>
  <si>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</si>
  <si>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</si>
  <si>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</si>
  <si>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</si>
  <si>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</si>
  <si>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</si>
  <si>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</si>
  <si>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</si>
  <si>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</si>
  <si>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</si>
  <si>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</si>
  <si>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</si>
  <si>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</si>
  <si>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</si>
  <si>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</si>
  <si>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</si>
  <si>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</si>
  <si>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</si>
  <si>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</si>
  <si>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</si>
  <si>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</si>
  <si>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</si>
  <si>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</si>
  <si>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</si>
  <si>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</si>
  <si>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</si>
  <si>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</si>
  <si>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</si>
  <si>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</si>
  <si>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</si>
  <si>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</si>
  <si>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</si>
  <si>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</si>
  <si>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</si>
  <si>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</si>
  <si>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</si>
  <si>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</si>
  <si>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</si>
  <si>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</si>
  <si>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</si>
  <si>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</si>
  <si>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</si>
  <si>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</si>
  <si>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</si>
  <si>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</si>
  <si>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</si>
  <si>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</si>
  <si>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</si>
  <si>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</si>
  <si>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</si>
  <si>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</si>
  <si>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</si>
  <si>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</si>
  <si>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</si>
  <si>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</si>
  <si>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</si>
  <si>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</si>
  <si>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</si>
  <si>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</si>
  <si>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</si>
  <si>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</si>
  <si>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</si>
  <si>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</si>
  <si>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</si>
  <si>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</si>
  <si>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</si>
  <si>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</si>
  <si>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</si>
  <si>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</si>
  <si>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</si>
  <si>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</si>
  <si>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</si>
  <si>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</si>
  <si>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</si>
  <si>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</si>
  <si>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</si>
  <si>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</si>
  <si>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</si>
  <si>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</si>
  <si>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</si>
  <si>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</si>
  <si>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</si>
  <si>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</si>
  <si>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</si>
  <si>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</si>
  <si>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</si>
  <si>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</si>
  <si>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</si>
  <si>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</si>
  <si>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</si>
  <si>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</si>
  <si>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</si>
  <si>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</si>
  <si>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</si>
  <si>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</si>
  <si>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</si>
  <si>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</si>
  <si>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</si>
  <si>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</si>
  <si>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</si>
  <si>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</si>
  <si>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</si>
  <si>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</si>
  <si>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</si>
  <si>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</si>
  <si>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</si>
  <si>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</si>
  <si>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</si>
  <si>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</si>
  <si>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</si>
  <si>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</si>
  <si>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</si>
  <si>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</si>
  <si>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</si>
  <si>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</si>
  <si>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</si>
  <si>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</si>
  <si>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</si>
  <si>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</si>
  <si>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</si>
  <si>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</si>
  <si>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</si>
  <si>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</si>
  <si>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</si>
  <si>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</si>
  <si>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</si>
  <si>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</si>
  <si>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</si>
  <si>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</si>
  <si>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</si>
  <si>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</si>
  <si>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</si>
  <si>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</si>
  <si>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</si>
  <si>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</si>
  <si>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</si>
  <si>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</si>
  <si>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</si>
  <si>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</si>
  <si>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</si>
  <si>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</si>
  <si>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</si>
  <si>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</si>
  <si>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</si>
  <si>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</si>
  <si>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</si>
  <si>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</si>
  <si>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</si>
  <si>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</si>
  <si>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</si>
  <si>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</si>
  <si>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</si>
  <si>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</si>
  <si>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</si>
  <si>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</si>
  <si>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</si>
  <si>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</si>
  <si>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</si>
  <si>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</si>
  <si>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</si>
  <si>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</si>
  <si>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</si>
  <si>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</si>
  <si>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</si>
  <si>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</si>
  <si>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</si>
  <si>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</si>
  <si>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</si>
  <si>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</si>
  <si>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</si>
  <si>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</si>
  <si>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</si>
  <si>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</si>
  <si>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</si>
  <si>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</si>
  <si>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</si>
  <si>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</si>
  <si>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</si>
  <si>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</si>
  <si>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</si>
  <si>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</si>
  <si>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</si>
  <si>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</si>
  <si>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</si>
  <si>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</si>
  <si>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</si>
  <si>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</si>
  <si>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</si>
  <si>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</si>
  <si>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</si>
  <si>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</si>
  <si>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</si>
  <si>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</si>
  <si>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</si>
  <si>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</si>
  <si>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</si>
  <si>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</si>
  <si>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</si>
  <si>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</si>
  <si>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</si>
  <si>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</si>
  <si>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</si>
  <si>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</si>
  <si>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</si>
  <si>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</si>
  <si>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</si>
  <si>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</si>
  <si>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</si>
  <si>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</si>
  <si>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</si>
  <si>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</si>
  <si>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</si>
  <si>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</si>
  <si>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</si>
  <si>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</si>
  <si>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</si>
  <si>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</si>
  <si>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</si>
  <si>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</si>
  <si>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</si>
  <si>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</si>
  <si>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</si>
  <si>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</si>
  <si>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</si>
  <si>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</si>
  <si>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</si>
  <si>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</si>
  <si>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</si>
  <si>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</si>
  <si>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</si>
  <si>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</si>
  <si>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</si>
  <si>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</si>
  <si>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</si>
  <si>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</si>
  <si>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</si>
  <si>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</si>
  <si>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</si>
  <si>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</si>
  <si>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</si>
  <si>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</si>
  <si>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</si>
  <si>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</si>
  <si>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</si>
  <si>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</si>
  <si>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</si>
  <si>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</si>
  <si>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</si>
  <si>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</si>
  <si>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</si>
  <si>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</si>
  <si>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</si>
  <si>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</si>
  <si>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</si>
  <si>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</si>
  <si>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</si>
  <si>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</si>
  <si>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</si>
  <si>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</si>
  <si>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</si>
  <si>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</si>
  <si>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</si>
  <si>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</si>
  <si>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</si>
  <si>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</si>
  <si>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</si>
  <si>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</si>
  <si>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</si>
  <si>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</si>
  <si>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</si>
  <si>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</si>
  <si>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</si>
  <si>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</si>
  <si>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</si>
  <si>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</si>
  <si>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</si>
  <si>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</si>
  <si>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</si>
  <si>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</si>
  <si>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</si>
  <si>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</si>
  <si>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</si>
  <si>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</si>
  <si>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</si>
  <si>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</si>
  <si>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</si>
  <si>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</si>
  <si>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</si>
  <si>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</si>
  <si>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</si>
  <si>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</si>
  <si>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</si>
  <si>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</si>
  <si>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</si>
  <si>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</si>
  <si>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</si>
  <si>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</si>
  <si>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</si>
  <si>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</si>
  <si>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</si>
  <si>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</si>
  <si>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</si>
  <si>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</si>
  <si>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</si>
  <si>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</si>
  <si>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</si>
  <si>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</si>
  <si>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</si>
  <si>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</si>
  <si>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</si>
  <si>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</si>
  <si>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</si>
  <si>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</si>
  <si>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</si>
  <si>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</si>
  <si>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</si>
  <si>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</si>
  <si>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</si>
  <si>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</si>
  <si>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</si>
  <si>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</si>
  <si>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</si>
  <si>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</si>
  <si>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</si>
  <si>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</si>
  <si>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</si>
  <si>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</si>
  <si>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</si>
  <si>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</si>
  <si>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</si>
  <si>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</si>
  <si>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</si>
  <si>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</si>
  <si>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</si>
  <si>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</si>
  <si>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</si>
  <si>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</si>
  <si>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</si>
  <si>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</si>
  <si>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</si>
  <si>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</si>
  <si>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</si>
  <si>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</si>
  <si>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</si>
  <si>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</si>
  <si>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</si>
  <si>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</si>
  <si>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</si>
  <si>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</si>
  <si>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</si>
  <si>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</si>
  <si>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</si>
  <si>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</si>
  <si>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</si>
  <si>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</si>
  <si>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</si>
  <si>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</si>
  <si>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</si>
  <si>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</si>
  <si>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</si>
  <si>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</si>
  <si>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</si>
  <si>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</si>
  <si>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</si>
  <si>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</si>
  <si>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</si>
  <si>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</si>
  <si>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</si>
  <si>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</si>
  <si>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</si>
  <si>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</si>
  <si>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</si>
  <si>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</si>
  <si>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</si>
  <si>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</si>
  <si>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</si>
  <si>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</si>
  <si>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</si>
  <si>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</si>
  <si>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</si>
  <si>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</si>
  <si>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</si>
  <si>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</si>
  <si>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</si>
  <si>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</si>
  <si>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</si>
  <si>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</si>
  <si>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</si>
  <si>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</si>
  <si>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</si>
  <si>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</si>
  <si>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</si>
  <si>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</si>
  <si>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</si>
  <si>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</si>
  <si>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</si>
  <si>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</si>
  <si>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</si>
  <si>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</si>
  <si>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</si>
  <si>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</si>
  <si>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</si>
  <si>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</si>
  <si>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</si>
  <si>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</si>
  <si>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</si>
  <si>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</si>
  <si>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</si>
  <si>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</si>
  <si>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</si>
  <si>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</si>
  <si>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</si>
  <si>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</si>
  <si>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</si>
  <si>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</si>
  <si>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</si>
  <si>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</si>
  <si>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</si>
  <si>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</si>
  <si>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</si>
  <si>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</si>
  <si>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</si>
  <si>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</si>
  <si>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</si>
  <si>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</si>
  <si>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</si>
  <si>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</si>
  <si>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</si>
  <si>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</si>
  <si>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</si>
  <si>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</si>
  <si>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</si>
  <si>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</si>
  <si>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</si>
  <si>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</si>
  <si>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</si>
  <si>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</si>
  <si>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</si>
  <si>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</si>
  <si>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</si>
  <si>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</si>
  <si>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</si>
  <si>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</si>
  <si>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</si>
  <si>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</si>
  <si>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</si>
  <si>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</si>
  <si>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</si>
  <si>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</si>
  <si>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</si>
  <si>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</si>
  <si>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</si>
  <si>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</si>
  <si>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</si>
  <si>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</si>
  <si>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</si>
  <si>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</si>
  <si>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</si>
  <si>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</si>
  <si>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</si>
  <si>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</si>
  <si>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</si>
  <si>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</si>
  <si>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</si>
  <si>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</si>
  <si>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</si>
  <si>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</si>
  <si>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</si>
  <si>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</si>
  <si>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</si>
  <si>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</si>
  <si>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</si>
  <si>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</si>
  <si>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</si>
  <si>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</si>
  <si>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</si>
  <si>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</si>
  <si>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</si>
  <si>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</si>
  <si>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</si>
  <si>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</si>
  <si>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</si>
  <si>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</si>
  <si>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</si>
  <si>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</si>
  <si>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</si>
  <si>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</si>
  <si>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</si>
  <si>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</si>
  <si>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</si>
  <si>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</si>
  <si>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</si>
  <si>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</si>
  <si>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</si>
  <si>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</si>
  <si>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</si>
  <si>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</si>
  <si>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</si>
  <si>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</si>
  <si>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</si>
  <si>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</si>
  <si>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</si>
  <si>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</si>
  <si>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</si>
  <si>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</si>
  <si>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</si>
  <si>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</si>
  <si>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</si>
  <si>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</si>
  <si>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</si>
  <si>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</si>
  <si>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</si>
  <si>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</si>
  <si>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</si>
  <si>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</si>
  <si>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</si>
  <si>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</si>
  <si>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</si>
  <si>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</si>
  <si>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</si>
  <si>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</si>
  <si>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</si>
  <si>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</si>
  <si>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</si>
  <si>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</si>
  <si>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</si>
  <si>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</si>
  <si>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</si>
  <si>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</si>
  <si>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</si>
  <si>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</si>
  <si>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</si>
  <si>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</si>
  <si>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</si>
  <si>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</si>
  <si>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</si>
  <si>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</si>
  <si>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</si>
  <si>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</si>
  <si>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</si>
  <si>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</si>
  <si>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</si>
  <si>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</si>
  <si>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</si>
  <si>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</si>
  <si>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</si>
  <si>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</si>
  <si>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</si>
  <si>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</si>
  <si>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</si>
  <si>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</si>
  <si>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</si>
  <si>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</si>
  <si>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</si>
  <si>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</si>
  <si>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</si>
  <si>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</si>
  <si>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</si>
  <si>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</si>
  <si>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</si>
  <si>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</si>
  <si>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</si>
  <si>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</si>
  <si>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</si>
  <si>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</si>
  <si>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</si>
  <si>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</si>
  <si>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</si>
  <si>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</si>
  <si>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</si>
  <si>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</si>
  <si>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</si>
  <si>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</si>
  <si>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</si>
  <si>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</si>
  <si>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</si>
  <si>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</si>
  <si>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</si>
  <si>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</si>
  <si>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</si>
  <si>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</si>
  <si>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</si>
  <si>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</si>
  <si>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</si>
  <si>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</si>
  <si>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</si>
  <si>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</si>
  <si>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</si>
  <si>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</si>
  <si>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</si>
  <si>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</si>
  <si>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</si>
  <si>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</si>
  <si>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</si>
  <si>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</si>
  <si>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</si>
  <si>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</si>
  <si>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</si>
  <si>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</si>
  <si>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</si>
  <si>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</si>
  <si>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</si>
  <si>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</si>
  <si>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</si>
  <si>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</si>
  <si>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</si>
  <si>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</si>
  <si>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</si>
  <si>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</si>
  <si>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</si>
  <si>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</si>
  <si>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</si>
  <si>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</si>
  <si>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</si>
  <si>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</si>
  <si>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</si>
  <si>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</si>
  <si>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</si>
  <si>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</si>
  <si>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</si>
  <si>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</si>
  <si>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</si>
  <si>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</si>
  <si>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</si>
  <si>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</si>
  <si>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</si>
  <si>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</si>
  <si>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</si>
  <si>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</si>
  <si>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</si>
  <si>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</si>
  <si>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</si>
  <si>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</si>
  <si>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</si>
  <si>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</si>
  <si>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</si>
  <si>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</si>
  <si>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</si>
  <si>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</si>
  <si>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</si>
  <si>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</si>
  <si>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</si>
  <si>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</si>
  <si>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</si>
  <si>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</si>
  <si>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</si>
  <si>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</si>
  <si>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</si>
  <si>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</si>
  <si>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</si>
  <si>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</si>
  <si>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</si>
  <si>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</si>
  <si>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</si>
  <si>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</si>
  <si>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</si>
  <si>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</si>
  <si>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</si>
  <si>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</si>
  <si>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</si>
  <si>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</si>
  <si>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</si>
  <si>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</si>
  <si>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</si>
  <si>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</si>
  <si>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</si>
  <si>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</si>
  <si>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</si>
  <si>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</si>
  <si>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</si>
  <si>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</si>
  <si>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</si>
  <si>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</si>
  <si>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</si>
  <si>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</si>
  <si>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</si>
  <si>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</si>
  <si>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</si>
  <si>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</si>
  <si>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</si>
  <si>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</si>
  <si>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</si>
  <si>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</si>
  <si>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</si>
  <si>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</si>
  <si>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</si>
  <si>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</si>
  <si>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</si>
  <si>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</si>
  <si>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</si>
  <si>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</si>
  <si>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</si>
  <si>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</si>
  <si>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</si>
  <si>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</si>
  <si>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</si>
  <si>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</si>
  <si>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</si>
  <si>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</si>
  <si>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</si>
  <si>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</si>
  <si>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</si>
  <si>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</si>
  <si>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</si>
  <si>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</si>
  <si>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</si>
  <si>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</si>
  <si>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</si>
  <si>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</si>
  <si>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</si>
  <si>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</si>
  <si>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</si>
  <si>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</si>
  <si>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</si>
  <si>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</si>
  <si>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</si>
  <si>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</si>
  <si>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</si>
  <si>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</si>
  <si>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</si>
  <si>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</si>
  <si>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</si>
  <si>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</si>
  <si>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</si>
  <si>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</si>
  <si>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</si>
  <si>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</si>
  <si>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</si>
  <si>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</si>
  <si>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</si>
  <si>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</si>
  <si>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</si>
  <si>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</si>
  <si>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</si>
  <si>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</si>
  <si>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</si>
  <si>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</si>
  <si>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</si>
  <si>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</si>
  <si>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</si>
  <si>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</si>
  <si>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</si>
  <si>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</si>
  <si>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</si>
  <si>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</si>
  <si>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</si>
  <si>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</si>
  <si>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</si>
  <si>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</si>
  <si>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</si>
  <si>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</si>
  <si>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</si>
  <si>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</si>
  <si>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</si>
  <si>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</si>
  <si>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</si>
  <si>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</si>
  <si>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</si>
  <si>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</si>
  <si>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</si>
  <si>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</si>
  <si>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</si>
  <si>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</si>
  <si>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</si>
  <si>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</si>
  <si>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</si>
  <si>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</si>
  <si>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</si>
  <si>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</si>
  <si>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</si>
  <si>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</si>
  <si>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</si>
  <si>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</si>
  <si>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</si>
  <si>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</si>
  <si>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</si>
  <si>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</si>
  <si>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</si>
  <si>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</si>
  <si>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</si>
  <si>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</si>
  <si>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</si>
  <si>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</si>
  <si>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</si>
  <si>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</si>
  <si>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</si>
  <si>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</si>
  <si>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</si>
  <si>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</si>
  <si>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</si>
  <si>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</si>
  <si>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</si>
  <si>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</si>
  <si>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</si>
  <si>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</si>
  <si>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</si>
  <si>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</si>
  <si>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</si>
  <si>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</si>
  <si>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</si>
  <si>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</si>
  <si>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</si>
  <si>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</si>
  <si>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</si>
  <si>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</si>
  <si>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</si>
  <si>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</si>
  <si>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</si>
  <si>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</si>
  <si>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</si>
  <si>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</si>
  <si>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</si>
  <si>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</si>
  <si>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</si>
  <si>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</si>
  <si>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</si>
  <si>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</si>
  <si>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</si>
  <si>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</si>
  <si>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</si>
  <si>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</si>
  <si>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</si>
  <si>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</si>
  <si>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</si>
  <si>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</si>
  <si>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</si>
  <si>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</si>
  <si>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</si>
  <si>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</si>
  <si>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</si>
  <si>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</si>
  <si>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</si>
  <si>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</si>
  <si>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</si>
  <si>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</si>
  <si>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</si>
  <si>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</si>
  <si>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</si>
  <si>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</si>
  <si>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</si>
  <si>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</si>
  <si>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</si>
  <si>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</si>
  <si>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</si>
  <si>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</si>
  <si>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</si>
  <si>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</si>
  <si>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</si>
  <si>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</si>
  <si>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</si>
  <si>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</si>
  <si>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</si>
  <si>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</si>
  <si>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</si>
  <si>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</si>
  <si>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</si>
  <si>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</si>
  <si>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</si>
  <si>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</si>
  <si>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</si>
  <si>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</si>
  <si>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</si>
  <si>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</si>
  <si>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</si>
  <si>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</si>
  <si>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</si>
  <si>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</si>
  <si>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</si>
  <si>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</si>
  <si>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</si>
  <si>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</si>
  <si>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</si>
  <si>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</si>
  <si>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</si>
  <si>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</si>
  <si>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</si>
  <si>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</si>
  <si>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</si>
  <si>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</si>
  <si>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</si>
  <si>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</si>
  <si>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</si>
  <si>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</si>
  <si>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</si>
  <si>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</si>
  <si>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</si>
  <si>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</si>
  <si>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</si>
  <si>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</si>
  <si>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</si>
  <si>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</si>
  <si>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</si>
  <si>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</si>
  <si>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</si>
  <si>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</si>
  <si>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</si>
  <si>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</si>
  <si>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</si>
  <si>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</si>
  <si>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</si>
  <si>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</si>
  <si>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</si>
  <si>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</si>
  <si>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</si>
  <si>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</si>
  <si>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</si>
  <si>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</si>
  <si>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</si>
  <si>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</si>
  <si>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</si>
  <si>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</si>
  <si>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</si>
  <si>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</si>
  <si>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</si>
  <si>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</si>
  <si>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</si>
  <si>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</si>
  <si>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</si>
  <si>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</si>
  <si>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</si>
  <si>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</si>
  <si>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</si>
  <si>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</si>
  <si>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</si>
  <si>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</si>
  <si>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</si>
  <si>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</si>
  <si>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</si>
  <si>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</si>
  <si>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</si>
  <si>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</si>
  <si>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</si>
  <si>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</si>
  <si>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</si>
  <si>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</si>
  <si>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</si>
  <si>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</si>
  <si>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</si>
  <si>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</si>
  <si>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</si>
  <si>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</si>
  <si>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</si>
  <si>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</si>
  <si>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</si>
  <si>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</si>
  <si>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</si>
  <si>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</si>
  <si>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</si>
  <si>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</si>
  <si>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</si>
  <si>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</si>
  <si>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</si>
  <si>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</si>
  <si>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</si>
  <si>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</si>
  <si>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</si>
  <si>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</si>
  <si>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</si>
  <si>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</si>
  <si>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</si>
  <si>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</si>
  <si>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</si>
  <si>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</si>
  <si>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</si>
  <si>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</si>
  <si>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</si>
  <si>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</si>
  <si>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</si>
  <si>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</si>
  <si>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</si>
  <si>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</si>
  <si>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</si>
  <si>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</si>
  <si>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</si>
  <si>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</si>
  <si>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</si>
  <si>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</si>
  <si>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</si>
  <si>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</si>
  <si>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</si>
  <si>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</si>
  <si>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</si>
  <si>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</si>
  <si>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</si>
  <si>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</si>
  <si>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</si>
  <si>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</si>
  <si>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</si>
  <si>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</si>
  <si>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</si>
  <si>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</si>
  <si>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</si>
  <si>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</si>
  <si>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</si>
  <si>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</si>
  <si>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</si>
  <si>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</si>
  <si>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</si>
  <si>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</si>
  <si>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</si>
  <si>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</si>
  <si>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</si>
  <si>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</si>
  <si>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</si>
  <si>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</si>
  <si>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</si>
  <si>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</si>
  <si>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</si>
  <si>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</si>
  <si>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</si>
  <si>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</si>
  <si>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</si>
  <si>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</si>
  <si>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</si>
  <si>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</si>
  <si>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</si>
  <si>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</si>
  <si>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</si>
  <si>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</si>
  <si>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</si>
  <si>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</si>
  <si>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</si>
  <si>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</si>
  <si>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</si>
  <si>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</si>
  <si>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</si>
  <si>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</si>
  <si>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</si>
  <si>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</si>
  <si>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</si>
  <si>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</si>
  <si>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</si>
  <si>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</si>
  <si>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</si>
  <si>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</si>
  <si>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</si>
  <si>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</si>
  <si>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</si>
  <si>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</si>
  <si>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</si>
  <si>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</si>
  <si>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</si>
  <si>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</si>
  <si>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</si>
  <si>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</si>
  <si>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</si>
  <si>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</si>
  <si>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</si>
  <si>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</si>
  <si>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</si>
  <si>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</si>
  <si>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</si>
  <si>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</si>
  <si>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</si>
  <si>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</si>
  <si>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</si>
  <si>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</si>
  <si>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</si>
  <si>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</si>
  <si>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</si>
  <si>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</si>
  <si>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</si>
  <si>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</si>
  <si>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</si>
  <si>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</si>
  <si>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</si>
  <si>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</si>
  <si>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</si>
  <si>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</si>
  <si>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</si>
  <si>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</si>
  <si>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</si>
  <si>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</si>
  <si>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</si>
  <si>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</si>
  <si>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</si>
  <si>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</si>
  <si>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</si>
  <si>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</si>
  <si>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</si>
  <si>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</si>
  <si>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</si>
  <si>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</si>
  <si>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</si>
  <si>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</si>
  <si>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</si>
  <si>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</si>
  <si>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</si>
  <si>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</si>
  <si>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</si>
  <si>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</si>
  <si>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</si>
  <si>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</si>
  <si>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</si>
  <si>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</si>
  <si>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</si>
  <si>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</si>
  <si>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</si>
  <si>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</si>
  <si>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</si>
  <si>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</si>
  <si>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</si>
  <si>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</si>
  <si>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</si>
  <si>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</si>
  <si>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</si>
  <si>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</si>
  <si>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</si>
  <si>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</si>
  <si>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</si>
  <si>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</si>
  <si>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</si>
  <si>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</si>
  <si>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</si>
  <si>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</si>
  <si>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</si>
  <si>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</si>
  <si>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</si>
  <si>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</si>
  <si>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</si>
  <si>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</si>
  <si>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</si>
  <si>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</si>
  <si>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</si>
  <si>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</si>
  <si>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</si>
  <si>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</si>
  <si>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</si>
  <si>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</si>
  <si>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</si>
  <si>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</si>
  <si>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</si>
  <si>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</si>
  <si>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</si>
  <si>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</si>
  <si>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</si>
  <si>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</si>
  <si>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</si>
  <si>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</si>
  <si>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</si>
  <si>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</si>
  <si>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</si>
  <si>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</si>
  <si>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</si>
  <si>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</si>
  <si>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</si>
  <si>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</si>
  <si>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</si>
  <si>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</si>
  <si>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</si>
  <si>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</si>
  <si>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</si>
  <si>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</si>
  <si>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</si>
  <si>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</si>
  <si>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</si>
  <si>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</si>
  <si>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</si>
  <si>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</si>
  <si>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</si>
  <si>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</si>
  <si>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</si>
  <si>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</si>
  <si>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</si>
  <si>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</si>
  <si>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</si>
  <si>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</si>
  <si>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</si>
  <si>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</si>
  <si>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</si>
  <si>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</si>
  <si>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</si>
  <si>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</si>
  <si>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</si>
  <si>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</si>
  <si>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</si>
  <si>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</si>
  <si>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</si>
  <si>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</si>
  <si>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</si>
  <si>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</si>
  <si>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</si>
  <si>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</si>
  <si>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</si>
  <si>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</si>
  <si>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</si>
  <si>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</si>
  <si>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</si>
  <si>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</si>
  <si>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</si>
  <si>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</si>
  <si>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</si>
  <si>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</si>
  <si>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</si>
  <si>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</si>
  <si>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</si>
  <si>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</si>
  <si>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</si>
  <si>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</si>
  <si>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</si>
  <si>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</si>
  <si>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</si>
  <si>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</si>
  <si>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</si>
  <si>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</si>
  <si>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</si>
  <si>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</si>
  <si>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</si>
  <si>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</si>
  <si>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</si>
  <si>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</si>
  <si>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</si>
  <si>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</si>
  <si>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</si>
  <si>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</si>
  <si>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</si>
  <si>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</si>
  <si>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</si>
  <si>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</si>
  <si>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</si>
  <si>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</si>
  <si>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</si>
  <si>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</si>
  <si>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</si>
  <si>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</si>
  <si>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</si>
  <si>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</si>
  <si>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</si>
  <si>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</si>
  <si>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</si>
  <si>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</si>
  <si>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</si>
  <si>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</si>
  <si>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</si>
  <si>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</si>
  <si>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</si>
  <si>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</si>
  <si>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</si>
  <si>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</si>
  <si>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</si>
  <si>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</si>
  <si>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</si>
  <si>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</si>
  <si>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</si>
  <si>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</si>
  <si>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</si>
  <si>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</si>
  <si>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</si>
  <si>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</si>
  <si>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</si>
  <si>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</si>
  <si>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</si>
  <si>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</si>
  <si>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</si>
  <si>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</si>
  <si>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</si>
  <si>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</si>
  <si>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</si>
  <si>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</si>
  <si>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</si>
  <si>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</si>
  <si>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</si>
  <si>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</si>
  <si>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</si>
  <si>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</si>
  <si>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</si>
  <si>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</si>
  <si>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</si>
  <si>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</si>
  <si>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</si>
  <si>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</si>
  <si>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</si>
  <si>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</si>
  <si>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</si>
  <si>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</si>
  <si>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</si>
  <si>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</si>
  <si>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</si>
  <si>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</si>
  <si>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</si>
  <si>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</si>
  <si>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</si>
  <si>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</si>
  <si>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</si>
  <si>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</si>
  <si>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</si>
  <si>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</si>
  <si>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</si>
  <si>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</si>
  <si>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</si>
  <si>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</si>
  <si>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</si>
  <si>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</si>
  <si>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</si>
  <si>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</si>
  <si>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</si>
  <si>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</si>
  <si>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</si>
  <si>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</si>
  <si>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</si>
  <si>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</si>
  <si>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</si>
  <si>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</si>
  <si>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</si>
  <si>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</si>
  <si>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</si>
  <si>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</si>
  <si>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</si>
  <si>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</si>
  <si>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</si>
  <si>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</si>
  <si>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</si>
  <si>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</si>
  <si>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</si>
  <si>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</si>
  <si>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</si>
  <si>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</si>
  <si>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</si>
  <si>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</si>
  <si>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</si>
  <si>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</si>
  <si>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</si>
  <si>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</si>
  <si>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</si>
  <si>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</si>
  <si>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</si>
  <si>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</si>
  <si>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</si>
  <si>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</si>
  <si>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</si>
  <si>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</si>
  <si>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</si>
  <si>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</si>
  <si>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</si>
  <si>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</si>
  <si>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</si>
  <si>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</si>
  <si>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</si>
  <si>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</si>
  <si>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</si>
  <si>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</si>
  <si>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</si>
  <si>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</si>
  <si>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</si>
  <si>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</si>
  <si>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</si>
  <si>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</si>
  <si>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</si>
  <si>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</si>
  <si>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</si>
  <si>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</si>
  <si>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</si>
  <si>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</si>
  <si>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</si>
  <si>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</si>
  <si>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</si>
  <si>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</si>
  <si>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</si>
  <si>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</si>
  <si>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</si>
  <si>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</si>
  <si>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</si>
  <si>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</si>
  <si>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</si>
  <si>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</si>
  <si>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</si>
  <si>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</si>
  <si>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</si>
  <si>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</si>
  <si>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</si>
  <si>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</si>
  <si>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</si>
  <si>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</si>
  <si>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</si>
  <si>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</si>
  <si>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</si>
  <si>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</si>
  <si>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</si>
  <si>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</si>
  <si>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</si>
  <si>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</si>
  <si>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</si>
  <si>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</si>
  <si>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</si>
  <si>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</si>
  <si>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</si>
  <si>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</si>
  <si>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</si>
  <si>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</si>
  <si>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</si>
  <si>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</si>
  <si>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</si>
  <si>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</si>
  <si>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</si>
  <si>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</si>
  <si>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</si>
  <si>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</si>
  <si>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</si>
  <si>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</si>
  <si>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</si>
  <si>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</si>
  <si>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</si>
  <si>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</si>
  <si>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</si>
  <si>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</si>
  <si>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</si>
  <si>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</si>
  <si>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</si>
  <si>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</si>
  <si>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</si>
  <si>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</si>
  <si>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</si>
  <si>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</si>
  <si>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</si>
  <si>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</si>
  <si>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</si>
  <si>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</si>
  <si>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</si>
  <si>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</si>
  <si>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</si>
  <si>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</si>
  <si>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</si>
  <si>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</si>
  <si>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</si>
  <si>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</si>
  <si>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</si>
  <si>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</si>
  <si>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</si>
  <si>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</si>
  <si>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</si>
  <si>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</si>
  <si>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</si>
  <si>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</si>
  <si>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</si>
  <si>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</si>
  <si>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</si>
  <si>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</si>
  <si>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</si>
  <si>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</si>
  <si>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</si>
  <si>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</si>
  <si>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</si>
  <si>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</si>
  <si>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</si>
  <si>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</si>
  <si>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</si>
  <si>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</si>
  <si>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</si>
  <si>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</si>
  <si>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</si>
  <si>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</si>
  <si>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</si>
  <si>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</si>
  <si>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</si>
  <si>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</si>
  <si>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</si>
  <si>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</si>
  <si>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</si>
  <si>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</si>
  <si>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</si>
  <si>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</si>
  <si>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</si>
  <si>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</si>
  <si>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</si>
  <si>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</si>
  <si>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</si>
  <si>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</si>
  <si>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</si>
  <si>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</si>
  <si>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</si>
  <si>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</si>
  <si>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</si>
  <si>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</si>
  <si>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</si>
  <si>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</si>
  <si>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</si>
  <si>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</si>
  <si>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</si>
  <si>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</si>
  <si>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</si>
  <si>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</si>
  <si>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</si>
  <si>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</si>
  <si>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</si>
  <si>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</si>
  <si>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</si>
  <si>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</si>
  <si>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</si>
  <si>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</si>
  <si>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</si>
  <si>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</si>
  <si>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</si>
  <si>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</si>
  <si>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</si>
  <si>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</si>
  <si>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</si>
  <si>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</si>
  <si>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</si>
  <si>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</si>
  <si>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</si>
  <si>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</si>
  <si>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</si>
  <si>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</si>
  <si>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</si>
  <si>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</si>
  <si>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</si>
  <si>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</si>
  <si>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</si>
  <si>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</si>
  <si>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</si>
  <si>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</si>
  <si>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</si>
  <si>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</si>
  <si>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</si>
  <si>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</si>
  <si>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</si>
  <si>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</si>
  <si>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</si>
  <si>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</si>
  <si>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</si>
  <si>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</si>
  <si>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</si>
  <si>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</si>
  <si>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</si>
  <si>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</si>
  <si>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</si>
  <si>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</si>
  <si>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</si>
  <si>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</si>
  <si>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</si>
  <si>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</si>
  <si>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</si>
  <si>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</si>
  <si>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</si>
  <si>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</si>
  <si>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</si>
  <si>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</si>
  <si>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</si>
  <si>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</si>
  <si>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</si>
  <si>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</si>
  <si>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</si>
  <si>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</si>
  <si>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</si>
  <si>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</si>
  <si>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</si>
  <si>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</si>
  <si>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</si>
  <si>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</si>
  <si>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</si>
  <si>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</si>
  <si>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</si>
  <si>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</si>
  <si>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</si>
  <si>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</si>
  <si>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</si>
  <si>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</si>
  <si>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</si>
  <si>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</si>
  <si>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</si>
  <si>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</si>
  <si>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</si>
  <si>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</si>
  <si>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</si>
  <si>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</si>
  <si>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</si>
  <si>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</si>
  <si>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</si>
  <si>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</si>
  <si>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</si>
  <si>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</si>
  <si>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</si>
  <si>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</si>
  <si>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</si>
  <si>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</si>
  <si>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</si>
  <si>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</si>
  <si>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</si>
  <si>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</si>
  <si>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</si>
  <si>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</si>
  <si>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</si>
  <si>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</si>
  <si>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</si>
  <si>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</si>
  <si>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</si>
  <si>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</si>
  <si>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</si>
  <si>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</si>
  <si>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</si>
  <si>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</si>
  <si>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</si>
  <si>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</si>
  <si>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</si>
  <si>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</si>
  <si>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</si>
  <si>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</si>
  <si>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</si>
  <si>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</si>
  <si>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</si>
  <si>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</si>
  <si>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</si>
  <si>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</si>
  <si>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</si>
  <si>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</si>
  <si>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</si>
  <si>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</si>
  <si>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</si>
  <si>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</si>
  <si>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</si>
  <si>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</si>
  <si>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</si>
  <si>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</si>
  <si>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</si>
  <si>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</si>
  <si>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</si>
  <si>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</si>
  <si>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</si>
  <si>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</si>
  <si>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</si>
  <si>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</si>
  <si>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</si>
  <si>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</si>
  <si>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</si>
  <si>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</si>
  <si>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</si>
  <si>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</si>
  <si>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</si>
  <si>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</si>
  <si>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</si>
  <si>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</si>
  <si>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</si>
  <si>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</si>
  <si>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</si>
  <si>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</si>
  <si>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</si>
  <si>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</si>
  <si>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</si>
  <si>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</si>
  <si>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</si>
  <si>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</si>
  <si>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</si>
  <si>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</si>
  <si>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</si>
  <si>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</si>
  <si>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</si>
  <si>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</si>
  <si>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</si>
  <si>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</si>
  <si>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</si>
  <si>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</si>
  <si>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</si>
  <si>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</si>
  <si>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</si>
  <si>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</si>
  <si>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</si>
  <si>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</si>
  <si>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</si>
  <si>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</si>
  <si>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</si>
  <si>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</si>
  <si>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</si>
  <si>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</si>
  <si>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</si>
  <si>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</si>
  <si>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</si>
  <si>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</si>
  <si>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</si>
  <si>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</si>
  <si>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</si>
  <si>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</si>
  <si>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</si>
  <si>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</si>
  <si>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</si>
  <si>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</si>
  <si>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</si>
  <si>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</si>
  <si>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</si>
  <si>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</si>
  <si>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</si>
  <si>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</si>
  <si>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</si>
  <si>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</si>
  <si>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</si>
  <si>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</si>
  <si>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</si>
  <si>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</si>
  <si>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</si>
  <si>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</si>
  <si>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</si>
  <si>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</si>
  <si>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</si>
  <si>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</si>
  <si>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</si>
  <si>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</si>
  <si>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</si>
  <si>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</si>
  <si>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</si>
  <si>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</si>
  <si>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</si>
  <si>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</si>
  <si>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</si>
  <si>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</si>
  <si>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</si>
  <si>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</si>
  <si>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</si>
  <si>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</si>
  <si>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</si>
  <si>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</si>
  <si>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</si>
  <si>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</si>
  <si>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</si>
  <si>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</si>
  <si>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</si>
  <si>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</si>
  <si>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</si>
  <si>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</si>
  <si>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</si>
  <si>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</si>
  <si>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</si>
  <si>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</si>
  <si>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</si>
  <si>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</si>
  <si>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</si>
  <si>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</si>
  <si>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</si>
  <si>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</si>
  <si>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</si>
  <si>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</si>
  <si>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</si>
  <si>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</si>
  <si>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</si>
  <si>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</si>
  <si>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</si>
  <si>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</si>
  <si>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</si>
  <si>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</si>
  <si>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</si>
  <si>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</si>
  <si>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</si>
  <si>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</si>
  <si>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</si>
  <si>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</si>
  <si>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</si>
  <si>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</si>
  <si>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</si>
  <si>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</si>
  <si>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</si>
  <si>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</si>
  <si>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</si>
  <si>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</si>
  <si>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</si>
  <si>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</si>
  <si>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</si>
  <si>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</si>
  <si>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</si>
  <si>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</si>
  <si>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</si>
  <si>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</si>
  <si>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</si>
  <si>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</si>
  <si>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</si>
  <si>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</si>
  <si>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</si>
  <si>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</si>
  <si>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</si>
  <si>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</si>
  <si>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</si>
  <si>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</si>
  <si>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</si>
  <si>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</si>
  <si>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</si>
  <si>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</si>
  <si>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</si>
  <si>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</si>
  <si>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</si>
  <si>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</si>
  <si>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</si>
  <si>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</si>
  <si>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</si>
  <si>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</si>
  <si>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</si>
  <si>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</si>
  <si>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</si>
  <si>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</si>
  <si>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</si>
  <si>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</si>
  <si>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</si>
  <si>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</si>
  <si>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</si>
  <si>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</si>
  <si>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</si>
  <si>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</si>
  <si>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</si>
  <si>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</si>
  <si>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</si>
  <si>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</si>
  <si>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</si>
  <si>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</si>
  <si>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</si>
  <si>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</si>
  <si>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</si>
  <si>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</si>
  <si>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</si>
  <si>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</si>
  <si>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</si>
  <si>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</si>
  <si>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</si>
  <si>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</si>
  <si>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</si>
  <si>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</si>
  <si>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</si>
  <si>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</si>
  <si>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</si>
  <si>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</si>
  <si>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</si>
  <si>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</si>
  <si>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</si>
  <si>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</si>
  <si>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</si>
  <si>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</si>
  <si>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</si>
  <si>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</si>
  <si>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</si>
  <si>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</si>
  <si>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</si>
  <si>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</si>
  <si>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</si>
  <si>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</si>
  <si>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</si>
  <si>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</si>
  <si>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</si>
  <si>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</si>
  <si>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</si>
  <si>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</si>
  <si>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</si>
  <si>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</si>
  <si>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</si>
  <si>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</si>
  <si>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</si>
  <si>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</si>
  <si>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</si>
  <si>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</si>
  <si>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</si>
  <si>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</si>
  <si>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</si>
  <si>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</si>
  <si>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</si>
  <si>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</si>
  <si>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</si>
  <si>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</si>
  <si>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</si>
  <si>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</si>
  <si>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</si>
  <si>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</si>
  <si>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</si>
  <si>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</si>
  <si>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</si>
  <si>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</si>
  <si>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</si>
  <si>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</si>
  <si>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</si>
  <si>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</si>
  <si>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</si>
  <si>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</si>
  <si>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</si>
  <si>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</si>
  <si>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</si>
  <si>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</si>
  <si>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</si>
  <si>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</si>
  <si>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</si>
  <si>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</si>
  <si>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</si>
  <si>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</si>
  <si>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</si>
  <si>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</si>
  <si>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</si>
  <si>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</si>
  <si>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</si>
  <si>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</si>
  <si>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</si>
  <si>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</si>
  <si>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</si>
  <si>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</si>
  <si>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</si>
  <si>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</si>
  <si>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</si>
  <si>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</si>
  <si>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</si>
  <si>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</si>
  <si>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</si>
  <si>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</si>
  <si>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</si>
  <si>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</si>
  <si>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</si>
  <si>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</si>
  <si>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</si>
  <si>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</si>
  <si>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</si>
  <si>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</si>
  <si>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</si>
  <si>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</si>
  <si>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</si>
  <si>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</si>
  <si>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</si>
  <si>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</si>
  <si>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</si>
  <si>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</si>
  <si>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</si>
  <si>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</si>
  <si>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</si>
  <si>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</si>
  <si>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</si>
  <si>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</si>
  <si>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</si>
  <si>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</si>
  <si>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</si>
  <si>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</si>
  <si>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</si>
  <si>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</si>
  <si>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</si>
  <si>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</si>
  <si>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</si>
  <si>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</si>
  <si>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</si>
  <si>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</si>
  <si>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</si>
  <si>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</si>
  <si>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</si>
  <si>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</si>
  <si>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</si>
  <si>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</si>
  <si>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</si>
  <si>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</si>
  <si>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</si>
  <si>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</si>
  <si>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</si>
  <si>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</si>
  <si>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</si>
  <si>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</si>
  <si>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</si>
  <si>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</si>
  <si>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</si>
  <si>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</si>
  <si>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</si>
  <si>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</si>
  <si>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</si>
  <si>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</si>
  <si>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</si>
  <si>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</si>
  <si>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</si>
  <si>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</si>
  <si>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</si>
  <si>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</si>
  <si>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</si>
  <si>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</si>
  <si>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</si>
  <si>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</si>
  <si>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</si>
  <si>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</si>
  <si>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</si>
  <si>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</si>
  <si>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</si>
  <si>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</si>
  <si>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</si>
  <si>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</si>
  <si>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</si>
  <si>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</si>
  <si>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</si>
  <si>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</si>
  <si>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</si>
  <si>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</si>
  <si>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</si>
  <si>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</si>
  <si>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</si>
  <si>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</si>
  <si>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</si>
  <si>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</si>
  <si>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</si>
  <si>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</si>
  <si>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</si>
  <si>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</si>
  <si>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</si>
  <si>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</si>
  <si>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</si>
  <si>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</si>
  <si>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</si>
  <si>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</si>
  <si>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</si>
  <si>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</si>
  <si>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</si>
  <si>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</si>
  <si>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</si>
  <si>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</si>
  <si>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</si>
  <si>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</si>
  <si>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</si>
  <si>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</si>
  <si>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</si>
  <si>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</si>
  <si>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</si>
  <si>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</si>
  <si>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</si>
  <si>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</si>
  <si>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</si>
  <si>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</si>
  <si>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</si>
  <si>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</si>
  <si>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</si>
  <si>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</si>
  <si>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</si>
  <si>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</si>
  <si>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</si>
  <si>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</si>
  <si>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</si>
  <si>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</si>
  <si>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</si>
  <si>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</si>
  <si>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</si>
  <si>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</si>
  <si>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</si>
  <si>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</si>
  <si>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</si>
  <si>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</si>
  <si>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</si>
  <si>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</si>
  <si>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</si>
  <si>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</si>
  <si>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</si>
  <si>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</si>
  <si>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</si>
  <si>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</si>
  <si>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</si>
  <si>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</si>
  <si>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</si>
  <si>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</si>
  <si>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</si>
  <si>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</si>
  <si>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</si>
  <si>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</si>
  <si>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</si>
  <si>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</si>
  <si>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</si>
  <si>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</si>
  <si>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</si>
  <si>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</si>
  <si>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</si>
  <si>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</si>
  <si>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</si>
  <si>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</si>
  <si>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</si>
  <si>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</si>
  <si>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</si>
  <si>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</si>
  <si>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</si>
  <si>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</si>
  <si>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</si>
  <si>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</si>
  <si>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</si>
  <si>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</si>
  <si>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</si>
  <si>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</si>
  <si>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</si>
  <si>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</si>
  <si>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</si>
  <si>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</si>
  <si>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</si>
  <si>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</si>
  <si>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</si>
  <si>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</si>
  <si>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</si>
  <si>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</si>
  <si>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</si>
  <si>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</si>
  <si>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</si>
  <si>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</si>
  <si>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</si>
  <si>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</si>
  <si>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</si>
  <si>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</si>
  <si>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</si>
  <si>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</si>
  <si>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</si>
  <si>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</si>
  <si>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</si>
  <si>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</si>
  <si>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</si>
  <si>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</si>
  <si>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</si>
  <si>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</si>
  <si>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</si>
  <si>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</si>
  <si>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</si>
  <si>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</si>
  <si>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</si>
  <si>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</si>
  <si>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</si>
  <si>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</si>
  <si>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</si>
  <si>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</si>
  <si>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</si>
  <si>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</si>
  <si>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</si>
  <si>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</si>
  <si>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</si>
  <si>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</si>
  <si>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</si>
  <si>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</si>
  <si>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</si>
  <si>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</si>
  <si>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</si>
  <si>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</si>
  <si>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</si>
  <si>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</si>
  <si>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</si>
  <si>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</si>
  <si>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</si>
  <si>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</si>
  <si>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</si>
  <si>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</si>
  <si>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</si>
  <si>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</si>
  <si>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</si>
  <si>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</si>
  <si>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</si>
  <si>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</si>
  <si>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</si>
  <si>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</si>
  <si>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</si>
  <si>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</si>
  <si>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</si>
  <si>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</si>
  <si>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</si>
  <si>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</si>
  <si>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</si>
  <si>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</si>
  <si>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</si>
  <si>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</si>
  <si>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</si>
  <si>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</si>
  <si>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</si>
  <si>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</si>
  <si>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</si>
  <si>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</si>
  <si>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</si>
  <si>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</si>
  <si>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</si>
  <si>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</si>
  <si>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</si>
  <si>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</si>
  <si>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</si>
  <si>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</si>
  <si>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</si>
  <si>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</si>
  <si>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</si>
  <si>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</si>
  <si>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</si>
  <si>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</si>
  <si>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</si>
  <si>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</si>
  <si>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</si>
  <si>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</si>
  <si>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</si>
  <si>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</si>
  <si>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</si>
  <si>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</si>
  <si>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</si>
  <si>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</si>
  <si>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</si>
  <si>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</si>
  <si>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</si>
  <si>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</si>
  <si>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</si>
  <si>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</si>
  <si>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</si>
  <si>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</si>
  <si>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</si>
  <si>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</si>
  <si>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</si>
  <si>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</si>
  <si>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</si>
  <si>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</si>
  <si>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</si>
  <si>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</si>
  <si>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</si>
  <si>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</si>
  <si>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</si>
  <si>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</si>
  <si>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</si>
  <si>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</si>
  <si>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</si>
  <si>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</si>
  <si>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</si>
  <si>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</si>
  <si>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</si>
  <si>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</si>
  <si>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</si>
  <si>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</si>
  <si>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</si>
  <si>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</si>
  <si>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</si>
  <si>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</si>
  <si>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</si>
  <si>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</si>
  <si>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</si>
  <si>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</si>
  <si>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</si>
  <si>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</si>
  <si>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</si>
  <si>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</si>
  <si>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</si>
  <si>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</si>
  <si>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</si>
  <si>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</si>
  <si>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</si>
  <si>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</si>
  <si>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</si>
  <si>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</si>
  <si>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</si>
  <si>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</si>
  <si>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</si>
  <si>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</si>
  <si>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</si>
  <si>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</si>
  <si>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</si>
  <si>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</si>
  <si>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</si>
  <si>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</si>
  <si>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</si>
  <si>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</si>
  <si>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</si>
  <si>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</si>
  <si>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</si>
  <si>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</si>
  <si>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</si>
  <si>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</si>
  <si>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</si>
  <si>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</si>
  <si>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</si>
  <si>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</si>
  <si>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</si>
  <si>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</si>
  <si>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</si>
  <si>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</si>
  <si>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</si>
  <si>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</si>
  <si>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</si>
  <si>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</si>
  <si>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</si>
  <si>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</si>
  <si>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</si>
  <si>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</si>
  <si>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</si>
  <si>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</si>
  <si>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</si>
  <si>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</si>
  <si>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</si>
  <si>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</si>
  <si>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</si>
  <si>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</si>
  <si>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</si>
  <si>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</si>
  <si>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</si>
  <si>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</si>
  <si>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</si>
  <si>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</si>
  <si>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</si>
  <si>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</si>
  <si>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</si>
  <si>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</si>
  <si>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</si>
  <si>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</si>
  <si>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</si>
  <si>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</si>
  <si>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</si>
  <si>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</si>
  <si>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</si>
  <si>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</si>
  <si>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</si>
  <si>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</si>
  <si>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</si>
  <si>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</si>
  <si>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</si>
  <si>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</si>
  <si>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</si>
  <si>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</si>
  <si>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</si>
  <si>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</si>
  <si>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</si>
  <si>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</si>
  <si>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</si>
  <si>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</si>
  <si>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</si>
  <si>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</si>
  <si>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</si>
  <si>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</si>
  <si>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</si>
  <si>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</si>
  <si>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</si>
  <si>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</si>
  <si>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</si>
  <si>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</si>
  <si>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</si>
  <si>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</si>
  <si>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</si>
  <si>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</si>
  <si>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</si>
  <si>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</si>
  <si>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</si>
  <si>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</si>
  <si>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</si>
  <si>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</si>
  <si>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</si>
  <si>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</si>
  <si>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</si>
  <si>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</si>
  <si>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</si>
  <si>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</si>
  <si>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</si>
  <si>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</si>
  <si>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</si>
  <si>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</si>
  <si>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</si>
  <si>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</si>
  <si>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</si>
  <si>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</si>
  <si>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</si>
  <si>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</si>
  <si>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</si>
  <si>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</si>
  <si>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</si>
  <si>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</si>
  <si>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</si>
  <si>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</si>
  <si>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</si>
  <si>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</si>
  <si>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</si>
  <si>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</si>
  <si>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</si>
  <si>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</si>
  <si>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</si>
  <si>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</si>
  <si>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</si>
  <si>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</si>
  <si>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</si>
  <si>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</si>
  <si>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</si>
  <si>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</si>
  <si>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</si>
  <si>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</si>
  <si>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</si>
  <si>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</si>
  <si>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</si>
  <si>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</si>
  <si>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</si>
  <si>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</si>
  <si>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</si>
  <si>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</si>
  <si>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</si>
  <si>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</si>
  <si>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</si>
  <si>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</si>
  <si>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</si>
  <si>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</si>
  <si>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</si>
  <si>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</si>
  <si>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</si>
  <si>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</si>
  <si>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</si>
  <si>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</si>
  <si>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</si>
  <si>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</si>
  <si>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</si>
  <si>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</si>
  <si>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</si>
  <si>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</si>
  <si>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</si>
  <si>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</si>
  <si>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</si>
  <si>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</si>
  <si>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</si>
  <si>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</si>
  <si>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</si>
  <si>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</si>
  <si>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</si>
  <si>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</si>
  <si>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</si>
  <si>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</si>
  <si>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</si>
  <si>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</si>
  <si>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</si>
  <si>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</si>
  <si>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</si>
  <si>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</si>
  <si>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</si>
  <si>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</si>
  <si>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</si>
  <si>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</si>
  <si>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</si>
  <si>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</si>
  <si>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</si>
  <si>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</si>
  <si>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</si>
  <si>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</si>
  <si>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</si>
  <si>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</si>
  <si>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</si>
  <si>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</si>
  <si>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</si>
  <si>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</si>
  <si>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</si>
  <si>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</si>
  <si>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</si>
  <si>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</si>
  <si>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</si>
  <si>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</si>
  <si>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</si>
  <si>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</si>
  <si>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</si>
  <si>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</si>
  <si>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</si>
  <si>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</si>
  <si>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</si>
  <si>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</si>
  <si>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</si>
  <si>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</si>
  <si>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</si>
  <si>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</si>
  <si>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</si>
  <si>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</si>
  <si>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</si>
  <si>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</si>
  <si>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</si>
  <si>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</si>
  <si>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</si>
  <si>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</si>
  <si>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</si>
  <si>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</si>
  <si>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</si>
  <si>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</si>
  <si>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</si>
  <si>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</si>
  <si>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</si>
  <si>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</si>
  <si>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</si>
  <si>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</si>
  <si>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</si>
  <si>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</si>
  <si>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</si>
  <si>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</si>
  <si>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</si>
  <si>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</si>
  <si>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</si>
  <si>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</si>
  <si>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</si>
  <si>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</si>
  <si>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</si>
  <si>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</si>
  <si>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</si>
  <si>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</si>
  <si>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</si>
  <si>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</si>
  <si>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</si>
  <si>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</si>
  <si>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</si>
  <si>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</si>
  <si>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</si>
  <si>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</si>
  <si>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</si>
  <si>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</si>
  <si>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</si>
  <si>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</si>
  <si>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</si>
  <si>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</si>
  <si>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</si>
  <si>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</si>
  <si>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</si>
  <si>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</si>
  <si>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</si>
  <si>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</si>
  <si>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</si>
  <si>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</si>
  <si>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</si>
  <si>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</si>
  <si>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</si>
  <si>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</si>
  <si>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</si>
  <si>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</si>
  <si>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</si>
  <si>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</si>
  <si>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</si>
  <si>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</si>
  <si>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</si>
  <si>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</si>
  <si>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</si>
  <si>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</si>
  <si>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</si>
  <si>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</si>
  <si>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</si>
  <si>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</si>
  <si>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</si>
  <si>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</si>
  <si>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</si>
  <si>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</si>
  <si>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</si>
  <si>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</si>
  <si>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</si>
  <si>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</si>
  <si>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</si>
  <si>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</si>
  <si>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</si>
  <si>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</si>
  <si>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</si>
  <si>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</si>
  <si>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</si>
  <si>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</si>
  <si>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</si>
  <si>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</si>
  <si>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</si>
  <si>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</si>
  <si>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</si>
  <si>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</si>
  <si>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</si>
  <si>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</si>
  <si>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</si>
  <si>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</si>
  <si>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</si>
  <si>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</si>
  <si>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</si>
  <si>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</si>
  <si>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</si>
  <si>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</si>
  <si>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</si>
  <si>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</si>
  <si>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</si>
  <si>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</si>
  <si>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</si>
  <si>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</si>
  <si>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</si>
  <si>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</si>
  <si>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</si>
  <si>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</si>
  <si>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</si>
  <si>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</si>
  <si>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</si>
  <si>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</si>
  <si>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</si>
  <si>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</si>
  <si>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</si>
  <si>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</si>
  <si>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</si>
  <si>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</si>
  <si>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</si>
  <si>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</si>
  <si>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</si>
  <si>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</si>
  <si>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</si>
  <si>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</si>
  <si>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</si>
  <si>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</si>
  <si>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</si>
  <si>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</si>
  <si>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</si>
  <si>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</si>
  <si>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</si>
  <si>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</si>
  <si>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</si>
  <si>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</si>
  <si>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</si>
  <si>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</si>
  <si>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</si>
  <si>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</si>
  <si>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</si>
  <si>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</si>
  <si>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</si>
  <si>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</si>
  <si>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</si>
  <si>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</si>
  <si>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</si>
  <si>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</si>
  <si>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</si>
  <si>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</si>
  <si>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</si>
  <si>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</si>
  <si>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</si>
  <si>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</si>
  <si>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</si>
  <si>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</si>
  <si>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</si>
  <si>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</si>
  <si>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</si>
  <si>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</si>
  <si>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</si>
  <si>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</si>
  <si>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</si>
  <si>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</si>
  <si>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</si>
  <si>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</si>
  <si>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</si>
  <si>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</si>
  <si>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</si>
  <si>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</si>
  <si>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</si>
  <si>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</si>
  <si>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</si>
  <si>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</si>
  <si>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</si>
  <si>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</si>
  <si>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</si>
  <si>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</si>
  <si>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</si>
  <si>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</si>
  <si>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</si>
  <si>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</si>
  <si>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</si>
  <si>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</si>
  <si>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</si>
  <si>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</si>
  <si>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</si>
  <si>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</si>
  <si>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</si>
  <si>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</si>
  <si>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</si>
  <si>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</si>
  <si>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</si>
  <si>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</si>
  <si>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</si>
  <si>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</si>
  <si>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</si>
  <si>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</si>
  <si>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</si>
  <si>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</si>
  <si>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</si>
  <si>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</si>
  <si>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</si>
  <si>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</si>
  <si>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</si>
  <si>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</si>
  <si>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</si>
  <si>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</si>
  <si>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</si>
  <si>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</si>
  <si>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</si>
  <si>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</si>
  <si>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</si>
  <si>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</si>
  <si>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</si>
  <si>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</si>
  <si>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</si>
  <si>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</si>
  <si>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</si>
  <si>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</si>
  <si>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</si>
  <si>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</si>
  <si>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</si>
  <si>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</si>
  <si>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</si>
  <si>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</si>
  <si>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</si>
  <si>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</si>
  <si>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</si>
  <si>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</si>
  <si>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</si>
  <si>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</si>
  <si>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</si>
  <si>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</si>
  <si>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</si>
  <si>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</si>
  <si>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</si>
  <si>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</si>
  <si>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</si>
  <si>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</si>
  <si>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</si>
  <si>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</si>
  <si>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</si>
  <si>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</si>
  <si>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</si>
  <si>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</si>
  <si>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</si>
  <si>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</si>
  <si>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</si>
  <si>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</si>
  <si>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</si>
  <si>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</si>
  <si>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</si>
  <si>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</si>
  <si>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</si>
  <si>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</si>
  <si>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</si>
  <si>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</si>
  <si>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</si>
  <si>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</si>
  <si>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</si>
  <si>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</si>
  <si>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</si>
  <si>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</si>
  <si>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</si>
  <si>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</si>
  <si>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</si>
  <si>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</si>
  <si>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</si>
  <si>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</si>
  <si>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</si>
  <si>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</si>
  <si>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</si>
  <si>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</si>
  <si>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</si>
  <si>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</si>
  <si>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</si>
  <si>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</si>
  <si>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</si>
  <si>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</si>
  <si>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</si>
  <si>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</si>
  <si>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</si>
  <si>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</si>
  <si>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</si>
  <si>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</si>
  <si>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</si>
  <si>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</si>
  <si>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</si>
  <si>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</si>
  <si>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</si>
  <si>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</si>
  <si>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</si>
  <si>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</si>
  <si>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</si>
  <si>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</si>
  <si>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</si>
  <si>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</si>
  <si>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</si>
  <si>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</si>
  <si>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</si>
  <si>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</si>
  <si>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</si>
  <si>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</si>
  <si>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</si>
  <si>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</si>
  <si>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</si>
  <si>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</si>
  <si>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</si>
  <si>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</si>
  <si>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</si>
  <si>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</si>
  <si>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</si>
  <si>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</si>
  <si>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</si>
  <si>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</si>
  <si>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</si>
  <si>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</si>
  <si>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</si>
  <si>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</si>
  <si>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</si>
  <si>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</si>
  <si>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</si>
  <si>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</si>
  <si>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</si>
  <si>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</si>
  <si>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</si>
  <si>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</si>
  <si>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</si>
  <si>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</si>
  <si>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</si>
  <si>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</si>
  <si>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</si>
  <si>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</si>
  <si>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</si>
  <si>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</si>
  <si>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</si>
  <si>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</si>
  <si>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</si>
  <si>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</si>
  <si>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</si>
  <si>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</si>
  <si>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</si>
  <si>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</si>
  <si>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</si>
  <si>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</si>
  <si>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</si>
  <si>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</si>
  <si>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</si>
  <si>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</si>
  <si>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</si>
  <si>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</si>
  <si>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</si>
  <si>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</si>
  <si>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</si>
  <si>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</si>
  <si>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</si>
  <si>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</si>
  <si>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</si>
  <si>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</si>
  <si>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</si>
  <si>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</si>
  <si>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</si>
  <si>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</si>
  <si>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</si>
  <si>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</si>
  <si>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</si>
  <si>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</si>
  <si>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</si>
  <si>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</si>
  <si>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</si>
  <si>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</si>
  <si>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</si>
  <si>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</si>
  <si>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</si>
  <si>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</si>
  <si>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</si>
  <si>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</si>
  <si>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</si>
  <si>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</si>
  <si>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</si>
  <si>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</si>
  <si>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</si>
  <si>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</si>
  <si>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</si>
  <si>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</si>
  <si>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</si>
  <si>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</si>
  <si>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</si>
  <si>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</si>
  <si>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</si>
  <si>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</si>
  <si>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</si>
  <si>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</si>
  <si>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</si>
  <si>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</si>
  <si>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</si>
  <si>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</si>
  <si>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</si>
  <si>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</si>
  <si>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</si>
  <si>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</si>
  <si>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</si>
  <si>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</si>
  <si>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</si>
  <si>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</si>
  <si>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</si>
  <si>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</si>
  <si>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</si>
  <si>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</si>
  <si>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</si>
  <si>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</si>
  <si>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</si>
  <si>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</si>
  <si>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</si>
  <si>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</si>
  <si>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</si>
  <si>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</si>
  <si>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</si>
  <si>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</si>
  <si>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</si>
  <si>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</si>
  <si>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</si>
  <si>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</si>
  <si>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</si>
  <si>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</si>
  <si>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</si>
  <si>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</si>
  <si>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</si>
  <si>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</si>
  <si>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</si>
  <si>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</si>
  <si>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</si>
  <si>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</si>
  <si>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</si>
  <si>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</si>
  <si>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</si>
  <si>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</si>
  <si>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</si>
  <si>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</si>
  <si>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</si>
  <si>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</si>
  <si>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</si>
  <si>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</si>
  <si>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</si>
  <si>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</si>
  <si>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</si>
  <si>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</si>
  <si>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</si>
  <si>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</si>
  <si>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</si>
  <si>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</si>
  <si>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</si>
  <si>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</si>
  <si>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</si>
  <si>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</si>
  <si>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</si>
  <si>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</si>
  <si>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</si>
  <si>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</si>
  <si>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</si>
  <si>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</si>
  <si>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</si>
  <si>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</si>
  <si>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</si>
  <si>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</si>
  <si>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</si>
  <si>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</si>
  <si>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</si>
  <si>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</si>
  <si>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</si>
  <si>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</si>
  <si>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</si>
  <si>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</si>
  <si>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</si>
  <si>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</si>
  <si>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</si>
  <si>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</si>
  <si>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</si>
  <si>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</si>
  <si>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</si>
  <si>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</si>
  <si>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</si>
  <si>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</si>
  <si>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</si>
  <si>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</si>
  <si>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</si>
  <si>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</si>
  <si>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</si>
  <si>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</si>
  <si>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</si>
  <si>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</si>
  <si>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</si>
  <si>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</si>
  <si>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</si>
  <si>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</si>
  <si>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</si>
  <si>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</si>
  <si>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</si>
  <si>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</si>
  <si>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</si>
  <si>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</si>
  <si>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</si>
  <si>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</si>
  <si>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</si>
  <si>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</si>
  <si>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</si>
  <si>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</si>
  <si>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</si>
  <si>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</si>
  <si>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</si>
  <si>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</si>
  <si>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</si>
  <si>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</si>
  <si>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</si>
  <si>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</si>
  <si>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</si>
  <si>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</si>
  <si>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</si>
  <si>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</si>
  <si>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</si>
  <si>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</si>
  <si>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</si>
  <si>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</si>
  <si>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</si>
  <si>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</si>
  <si>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</si>
  <si>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</si>
  <si>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</si>
  <si>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</si>
  <si>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</si>
  <si>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</si>
  <si>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</si>
  <si>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</si>
  <si>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</si>
  <si>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</si>
  <si>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</si>
  <si>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</si>
  <si>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</si>
  <si>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</si>
  <si>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</si>
  <si>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</si>
  <si>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</si>
  <si>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</si>
  <si>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</si>
  <si>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</si>
  <si>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</si>
  <si>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</si>
  <si>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</si>
  <si>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</si>
  <si>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</si>
  <si>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</si>
  <si>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</si>
  <si>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</si>
  <si>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</si>
  <si>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</si>
  <si>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</si>
  <si>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</si>
  <si>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</si>
  <si>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</si>
  <si>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</si>
  <si>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</si>
  <si>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</si>
  <si>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</si>
  <si>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</si>
  <si>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</si>
  <si>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</si>
  <si>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</si>
  <si>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</si>
  <si>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</si>
  <si>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</si>
  <si>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</si>
  <si>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</si>
  <si>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</si>
  <si>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</si>
  <si>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</si>
  <si>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</si>
  <si>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</si>
  <si>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</si>
  <si>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</si>
  <si>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</si>
  <si>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</si>
  <si>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</si>
  <si>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</si>
  <si>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</si>
  <si>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</si>
  <si>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</si>
  <si>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</si>
  <si>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</si>
  <si>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</si>
  <si>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</si>
  <si>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</si>
  <si>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</si>
  <si>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</si>
  <si>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</si>
  <si>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</si>
  <si>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</si>
  <si>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</si>
  <si>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</si>
  <si>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</si>
  <si>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</si>
  <si>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</si>
  <si>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</si>
  <si>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</si>
  <si>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</si>
  <si>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</si>
  <si>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</si>
  <si>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</si>
  <si>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</si>
  <si>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</si>
  <si>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</si>
  <si>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</si>
  <si>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</si>
  <si>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</si>
  <si>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</si>
  <si>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</si>
  <si>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</si>
  <si>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</si>
  <si>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</si>
  <si>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</si>
  <si>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</si>
  <si>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</si>
  <si>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</si>
  <si>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</si>
  <si>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</si>
  <si>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</si>
  <si>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</si>
  <si>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</si>
  <si>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</si>
  <si>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</si>
  <si>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</si>
  <si>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</si>
  <si>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</si>
  <si>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</si>
  <si>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</si>
  <si>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</si>
  <si>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</si>
  <si>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</si>
  <si>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</si>
  <si>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</si>
  <si>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</si>
  <si>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</si>
  <si>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</si>
  <si>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</si>
  <si>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</si>
  <si>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</si>
  <si>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</si>
  <si>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</si>
  <si>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</si>
  <si>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</si>
  <si>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</si>
  <si>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</si>
  <si>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</si>
  <si>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</si>
  <si>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</si>
  <si>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</si>
  <si>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</si>
  <si>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</si>
  <si>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</si>
  <si>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</si>
  <si>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</si>
  <si>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</si>
  <si>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</si>
  <si>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</si>
  <si>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</si>
  <si>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</si>
  <si>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</si>
  <si>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</si>
  <si>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</si>
  <si>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</si>
  <si>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</si>
  <si>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</si>
  <si>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</si>
  <si>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</si>
  <si>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</si>
  <si>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</si>
  <si>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</si>
  <si>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</si>
  <si>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</si>
  <si>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</si>
  <si>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</si>
  <si>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</si>
  <si>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</si>
  <si>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</si>
  <si>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</si>
  <si>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</si>
  <si>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</si>
  <si>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</si>
  <si>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</si>
  <si>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</si>
  <si>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</si>
  <si>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</si>
  <si>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</si>
  <si>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</si>
  <si>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</si>
  <si>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</si>
  <si>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</si>
  <si>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</si>
  <si>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</si>
  <si>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</si>
  <si>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</si>
  <si>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</si>
  <si>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</si>
  <si>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</si>
  <si>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</si>
  <si>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</si>
  <si>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</si>
  <si>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</si>
  <si>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</si>
  <si>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</si>
  <si>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</si>
  <si>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</si>
  <si>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</si>
  <si>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</si>
  <si>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</si>
  <si>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</si>
  <si>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</si>
  <si>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</si>
  <si>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</si>
  <si>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</si>
  <si>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</si>
  <si>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</si>
  <si>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</si>
  <si>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</si>
  <si>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</si>
  <si>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</si>
  <si>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</si>
  <si>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</si>
  <si>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</si>
  <si>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</si>
  <si>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</si>
  <si>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</si>
  <si>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</si>
  <si>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</si>
  <si>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</si>
  <si>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</si>
  <si>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</si>
  <si>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</si>
  <si>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</si>
  <si>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</si>
  <si>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</si>
  <si>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</si>
  <si>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</si>
  <si>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</si>
  <si>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</si>
  <si>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</si>
  <si>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</si>
  <si>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</si>
  <si>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</si>
  <si>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</si>
  <si>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</si>
  <si>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</si>
  <si>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</si>
  <si>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</si>
  <si>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</si>
  <si>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</si>
  <si>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</si>
  <si>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</si>
  <si>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</si>
  <si>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</si>
  <si>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</si>
  <si>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</si>
  <si>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</si>
  <si>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</si>
  <si>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</si>
  <si>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</si>
  <si>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</si>
  <si>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</si>
  <si>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</si>
  <si>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</si>
  <si>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</si>
  <si>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</si>
  <si>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</si>
  <si>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</si>
  <si>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</si>
  <si>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</si>
  <si>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</si>
  <si>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</si>
  <si>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</si>
  <si>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</si>
  <si>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</si>
  <si>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</si>
  <si>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</si>
  <si>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</si>
  <si>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</si>
  <si>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</si>
  <si>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</si>
  <si>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</si>
  <si>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</si>
  <si>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</si>
  <si>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</si>
  <si>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</si>
  <si>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</si>
  <si>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</si>
  <si>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</si>
  <si>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</si>
  <si>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</si>
  <si>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</si>
  <si>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</si>
  <si>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</si>
  <si>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</si>
  <si>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</si>
  <si>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</si>
  <si>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</si>
  <si>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</si>
  <si>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</si>
  <si>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</si>
  <si>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</si>
  <si>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</si>
  <si>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</si>
  <si>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</si>
  <si>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</si>
  <si>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</si>
  <si>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</si>
  <si>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</si>
  <si>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</si>
  <si>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</si>
  <si>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</si>
  <si>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</si>
  <si>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</si>
  <si>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</si>
  <si>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</si>
  <si>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</si>
  <si>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</si>
  <si>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</si>
  <si>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</si>
  <si>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</si>
  <si>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</si>
  <si>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</si>
  <si>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</si>
  <si>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</si>
  <si>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</si>
  <si>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</si>
  <si>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</si>
  <si>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</si>
  <si>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</si>
  <si>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</si>
  <si>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</si>
  <si>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</si>
  <si>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</si>
  <si>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</si>
  <si>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</si>
  <si>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</si>
  <si>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</si>
  <si>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</si>
  <si>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</si>
  <si>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</si>
  <si>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</si>
  <si>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</si>
  <si>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</si>
  <si>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</si>
  <si>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</si>
  <si>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</si>
  <si>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</si>
  <si>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</si>
  <si>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</si>
  <si>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</si>
  <si>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</si>
  <si>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</si>
  <si>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</si>
  <si>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</si>
  <si>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</si>
  <si>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</si>
  <si>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</si>
  <si>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</si>
  <si>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</si>
  <si>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</si>
  <si>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</si>
  <si>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</si>
  <si>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</si>
  <si>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</si>
  <si>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</si>
  <si>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</si>
  <si>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</si>
  <si>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</si>
  <si>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</si>
  <si>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</si>
  <si>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</si>
  <si>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</si>
  <si>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</si>
  <si>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</si>
  <si>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</si>
  <si>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</si>
  <si>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</si>
  <si>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</si>
  <si>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</si>
  <si>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</si>
  <si>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</si>
  <si>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</si>
  <si>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</si>
  <si>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</si>
  <si>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</si>
  <si>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</si>
  <si>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</si>
  <si>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</si>
  <si>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</si>
  <si>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</si>
  <si>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</si>
  <si>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</si>
  <si>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</si>
  <si>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</si>
  <si>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</si>
  <si>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</si>
  <si>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</si>
  <si>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</si>
  <si>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</si>
  <si>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</si>
  <si>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</si>
  <si>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</si>
  <si>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</si>
  <si>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</si>
  <si>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</si>
  <si>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</si>
  <si>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</si>
  <si>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</si>
  <si>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</si>
  <si>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</si>
  <si>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</si>
  <si>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</si>
  <si>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</si>
  <si>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</si>
  <si>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</si>
  <si>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</si>
  <si>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</si>
  <si>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</si>
  <si>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</si>
  <si>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</si>
  <si>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</si>
  <si>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</si>
  <si>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</si>
  <si>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</si>
  <si>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</si>
  <si>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</si>
  <si>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</si>
  <si>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</si>
  <si>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</si>
  <si>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</si>
  <si>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</si>
  <si>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</si>
  <si>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</si>
  <si>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</si>
  <si>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</si>
  <si>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</si>
  <si>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</si>
  <si>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</si>
  <si>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</si>
  <si>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</si>
  <si>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</si>
  <si>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</si>
  <si>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</si>
  <si>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</si>
  <si>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</si>
  <si>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</si>
  <si>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</si>
  <si>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</si>
  <si>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</si>
  <si>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</si>
  <si>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</si>
  <si>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</si>
  <si>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</si>
  <si>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</si>
  <si>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</si>
  <si>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</si>
  <si>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</si>
  <si>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</si>
  <si>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</si>
  <si>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</si>
  <si>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</si>
  <si>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</si>
  <si>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</si>
  <si>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</si>
  <si>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</si>
  <si>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</si>
  <si>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</si>
  <si>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</si>
  <si>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</si>
  <si>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</si>
  <si>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</si>
  <si>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</si>
  <si>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</si>
  <si>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</si>
  <si>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</si>
  <si>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</si>
  <si>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</si>
  <si>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</si>
  <si>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</si>
  <si>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</si>
  <si>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</si>
  <si>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</si>
  <si>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</si>
  <si>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</si>
  <si>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</si>
  <si>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</si>
  <si>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</si>
  <si>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</si>
  <si>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</si>
  <si>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</si>
  <si>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</si>
  <si>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</si>
  <si>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</si>
  <si>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</si>
  <si>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</si>
  <si>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</si>
  <si>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</si>
  <si>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</si>
  <si>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</si>
  <si>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</si>
  <si>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</si>
  <si>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</si>
  <si>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</si>
  <si>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</si>
  <si>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</si>
  <si>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</si>
  <si>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</si>
  <si>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</si>
  <si>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</si>
  <si>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</si>
  <si>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</si>
  <si>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</si>
  <si>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</si>
  <si>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</si>
  <si>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</si>
  <si>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</si>
  <si>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</si>
  <si>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</si>
  <si>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</si>
  <si>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</si>
  <si>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</si>
  <si>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</si>
  <si>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</si>
  <si>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</si>
  <si>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</si>
  <si>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</si>
  <si>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</si>
  <si>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</si>
  <si>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</si>
  <si>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</si>
  <si>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</si>
  <si>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</si>
  <si>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</si>
  <si>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</si>
  <si>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</si>
  <si>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</si>
  <si>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</si>
  <si>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</si>
  <si>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</si>
  <si>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</si>
  <si>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</si>
  <si>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</si>
  <si>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</si>
  <si>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</si>
  <si>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</si>
  <si>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</si>
  <si>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</si>
  <si>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</si>
  <si>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</si>
  <si>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</si>
  <si>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</si>
  <si>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</si>
  <si>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</si>
  <si>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</si>
  <si>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</si>
  <si>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</si>
  <si>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</si>
  <si>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</si>
  <si>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</si>
  <si>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</si>
  <si>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</si>
  <si>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</si>
  <si>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</si>
  <si>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</si>
  <si>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</si>
  <si>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</si>
  <si>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</si>
  <si>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</si>
  <si>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</si>
  <si>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</si>
  <si>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</si>
  <si>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</si>
  <si>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</si>
  <si>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</si>
  <si>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</si>
  <si>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</si>
  <si>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</si>
  <si>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</si>
  <si>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</si>
  <si>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</si>
  <si>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</si>
  <si>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</si>
  <si>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</si>
  <si>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</si>
  <si>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</si>
  <si>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</si>
  <si>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</si>
  <si>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</si>
  <si>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</si>
  <si>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</si>
  <si>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</si>
  <si>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</si>
  <si>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</si>
  <si>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</si>
  <si>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</si>
  <si>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</si>
  <si>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</si>
  <si>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</si>
  <si>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</si>
  <si>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</si>
  <si>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</si>
  <si>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</si>
  <si>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</si>
  <si>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</si>
  <si>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</si>
  <si>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</si>
  <si>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</si>
  <si>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</si>
  <si>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</si>
  <si>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</si>
  <si>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</si>
  <si>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</si>
  <si>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</si>
  <si>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</si>
  <si>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</si>
  <si>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</si>
  <si>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</si>
  <si>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</si>
  <si>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</si>
  <si>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</si>
  <si>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</si>
  <si>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</si>
  <si>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</si>
  <si>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</si>
  <si>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</si>
  <si>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</si>
  <si>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</si>
  <si>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</si>
  <si>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</si>
  <si>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</si>
  <si>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</si>
  <si>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</si>
  <si>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</si>
  <si>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</si>
  <si>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</si>
  <si>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</si>
  <si>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</si>
  <si>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</si>
  <si>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</si>
  <si>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</si>
  <si>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</si>
  <si>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</si>
  <si>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</si>
  <si>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</si>
  <si>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</si>
  <si>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</si>
  <si>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</si>
  <si>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</si>
  <si>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</si>
  <si>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</si>
  <si>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</si>
  <si>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</si>
  <si>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</si>
  <si>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</si>
  <si>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</si>
  <si>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</si>
  <si>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</si>
  <si>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</si>
  <si>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</si>
  <si>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</si>
  <si>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</si>
  <si>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</si>
  <si>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</si>
  <si>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</si>
  <si>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</si>
  <si>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</si>
  <si>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</si>
  <si>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</si>
  <si>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</si>
  <si>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</si>
  <si>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</si>
  <si>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</si>
  <si>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</si>
  <si>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</si>
  <si>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</si>
  <si>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</si>
  <si>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</si>
  <si>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</si>
  <si>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</si>
  <si>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</si>
  <si>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</si>
  <si>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</si>
  <si>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</si>
  <si>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</si>
  <si>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</si>
  <si>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</si>
  <si>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</si>
  <si>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</si>
  <si>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</si>
  <si>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</si>
  <si>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</si>
  <si>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</si>
  <si>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</si>
  <si>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</si>
  <si>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</si>
  <si>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</si>
  <si>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</si>
  <si>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</si>
  <si>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</si>
  <si>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</si>
  <si>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</si>
  <si>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</si>
  <si>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</si>
  <si>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</si>
  <si>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</si>
  <si>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</si>
  <si>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</si>
  <si>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</si>
  <si>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</si>
  <si>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</si>
  <si>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</si>
  <si>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</si>
  <si>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</si>
  <si>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</si>
  <si>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</si>
  <si>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</si>
  <si>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</si>
  <si>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</si>
  <si>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</si>
  <si>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</si>
  <si>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</si>
  <si>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</si>
  <si>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</si>
  <si>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</si>
  <si>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</si>
  <si>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</si>
  <si>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</si>
  <si>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</si>
  <si>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</si>
  <si>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</si>
  <si>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</si>
  <si>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</si>
  <si>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</si>
  <si>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</si>
  <si>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</si>
  <si>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</si>
  <si>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</si>
  <si>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</si>
  <si>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</si>
  <si>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</si>
  <si>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</si>
  <si>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</si>
  <si>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</si>
  <si>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</si>
  <si>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</si>
  <si>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</si>
  <si>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</si>
  <si>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</si>
  <si>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</si>
  <si>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</si>
  <si>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</si>
  <si>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</si>
  <si>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</si>
  <si>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</si>
  <si>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</si>
  <si>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</si>
  <si>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</si>
  <si>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</si>
  <si>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</si>
  <si>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</si>
  <si>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</si>
  <si>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</si>
  <si>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</si>
  <si>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</si>
  <si>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</si>
  <si>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</si>
  <si>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</si>
  <si>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</si>
  <si>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</si>
  <si>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</si>
  <si>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</si>
  <si>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</si>
  <si>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</si>
  <si>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</si>
  <si>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</si>
  <si>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</si>
  <si>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</si>
  <si>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</si>
  <si>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</si>
  <si>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</si>
  <si>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</si>
  <si>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</si>
  <si>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</si>
  <si>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</si>
  <si>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</si>
  <si>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</si>
  <si>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</si>
  <si>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</si>
  <si>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</si>
  <si>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</si>
  <si>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</si>
  <si>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</si>
  <si>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</si>
  <si>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</si>
  <si>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</si>
  <si>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</si>
  <si>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</si>
  <si>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</si>
  <si>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</si>
  <si>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</si>
  <si>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</si>
  <si>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</si>
  <si>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</si>
  <si>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</si>
  <si>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</si>
  <si>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</si>
  <si>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</si>
  <si>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</si>
  <si>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</si>
  <si>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</si>
  <si>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</si>
  <si>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</si>
  <si>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</si>
  <si>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</si>
  <si>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</si>
  <si>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</si>
  <si>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</si>
  <si>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</si>
  <si>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</si>
  <si>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</si>
  <si>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</si>
  <si>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</si>
  <si>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</si>
  <si>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</si>
  <si>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</si>
  <si>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</si>
  <si>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</si>
  <si>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</si>
  <si>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</si>
  <si>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</si>
  <si>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</si>
  <si>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</si>
  <si>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</si>
  <si>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</si>
  <si>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</si>
  <si>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</si>
  <si>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</si>
  <si>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</si>
  <si>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</si>
  <si>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</si>
  <si>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</si>
  <si>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</si>
  <si>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</si>
  <si>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</si>
  <si>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</si>
  <si>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</si>
  <si>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</si>
  <si>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</si>
  <si>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</si>
  <si>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</si>
  <si>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</si>
  <si>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</si>
  <si>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</si>
  <si>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</si>
  <si>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</si>
  <si>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</si>
  <si>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</si>
  <si>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</si>
  <si>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</si>
  <si>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</si>
  <si>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</si>
  <si>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</si>
  <si>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</si>
  <si>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</si>
  <si>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</si>
  <si>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</si>
  <si>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</si>
  <si>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</si>
  <si>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</si>
  <si>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</si>
  <si>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</si>
  <si>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</si>
  <si>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</si>
  <si>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</si>
  <si>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</si>
  <si>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</si>
  <si>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</si>
  <si>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</si>
  <si>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</si>
  <si>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</si>
  <si>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</si>
  <si>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</si>
  <si>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</si>
  <si>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</si>
  <si>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</si>
  <si>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</si>
  <si>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</si>
  <si>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</si>
  <si>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</si>
  <si>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</si>
  <si>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</si>
  <si>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</si>
  <si>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</si>
  <si>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</si>
  <si>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</si>
  <si>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</si>
  <si>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</si>
  <si>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</si>
  <si>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</si>
  <si>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</si>
  <si>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</si>
  <si>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</si>
  <si>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</si>
  <si>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</si>
  <si>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</si>
  <si>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</si>
  <si>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</si>
  <si>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</si>
  <si>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</si>
  <si>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</si>
  <si>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</si>
  <si>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</si>
  <si>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</si>
  <si>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</si>
  <si>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</si>
  <si>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</si>
  <si>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</si>
  <si>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</si>
  <si>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</si>
  <si>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</si>
  <si>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</si>
  <si>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</si>
  <si>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</si>
  <si>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</si>
  <si>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</si>
  <si>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</si>
  <si>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</si>
  <si>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</si>
  <si>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</si>
  <si>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</si>
  <si>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</si>
  <si>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</si>
  <si>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</si>
  <si>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</si>
  <si>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</si>
  <si>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</si>
  <si>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</si>
  <si>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</si>
  <si>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</si>
  <si>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</si>
  <si>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</si>
  <si>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</si>
  <si>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</si>
  <si>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</si>
  <si>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</si>
  <si>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</si>
  <si>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</si>
  <si>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</si>
  <si>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</si>
  <si>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</si>
  <si>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</si>
  <si>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</si>
  <si>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</si>
  <si>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</si>
  <si>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</si>
  <si>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</si>
  <si>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</si>
  <si>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</si>
  <si>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</si>
  <si>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</si>
  <si>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</si>
  <si>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</si>
  <si>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</si>
  <si>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</si>
  <si>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</si>
  <si>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</si>
  <si>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</si>
  <si>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</si>
  <si>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</si>
  <si>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</si>
  <si>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</si>
  <si>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</si>
  <si>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</si>
  <si>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</si>
  <si>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</si>
  <si>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</si>
  <si>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</si>
  <si>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</si>
  <si>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</si>
  <si>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</si>
  <si>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</si>
  <si>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</si>
  <si>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</si>
  <si>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</si>
  <si>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</si>
  <si>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</si>
  <si>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</si>
  <si>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</si>
  <si>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</si>
  <si>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</si>
  <si>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</si>
  <si>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</si>
  <si>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</si>
  <si>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</si>
  <si>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</si>
  <si>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</si>
  <si>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</si>
  <si>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</si>
  <si>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</si>
  <si>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</si>
  <si>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</si>
  <si>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</si>
  <si>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</si>
  <si>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</si>
  <si>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</si>
  <si>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</si>
  <si>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</si>
  <si>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</si>
  <si>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</si>
  <si>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</si>
  <si>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</si>
  <si>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</si>
  <si>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</si>
  <si>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</si>
  <si>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</si>
  <si>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</si>
  <si>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</si>
  <si>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</si>
  <si>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</si>
  <si>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</si>
  <si>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</si>
  <si>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</si>
  <si>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</si>
  <si>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</si>
  <si>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</si>
  <si>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</si>
  <si>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</si>
  <si>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</si>
  <si>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</si>
  <si>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</si>
  <si>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</si>
  <si>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</si>
  <si>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</si>
  <si>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</si>
  <si>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</si>
  <si>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</si>
  <si>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</si>
  <si>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</si>
  <si>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</si>
  <si>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</si>
  <si>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</si>
  <si>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</si>
  <si>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</si>
  <si>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</si>
  <si>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</si>
  <si>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</si>
  <si>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</si>
  <si>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</si>
  <si>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</si>
  <si>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</si>
  <si>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</si>
  <si>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</si>
  <si>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</si>
  <si>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</si>
  <si>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</si>
  <si>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</si>
  <si>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</si>
  <si>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</si>
  <si>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</si>
  <si>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</si>
  <si>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</si>
  <si>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</si>
  <si>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</si>
  <si>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</si>
  <si>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</si>
  <si>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</si>
  <si>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</si>
  <si>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</si>
  <si>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</si>
  <si>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</si>
  <si>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</si>
  <si>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</si>
  <si>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</si>
  <si>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</si>
  <si>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</si>
  <si>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</si>
  <si>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</si>
  <si>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</si>
  <si>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</si>
  <si>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</si>
  <si>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</si>
  <si>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</si>
  <si>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</si>
  <si>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</si>
  <si>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</si>
  <si>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</si>
  <si>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</si>
  <si>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</si>
  <si>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</si>
  <si>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</si>
  <si>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</si>
  <si>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</si>
  <si>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</si>
  <si>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</si>
  <si>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</si>
  <si>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</si>
  <si>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</si>
  <si>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</si>
  <si>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</si>
  <si>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</si>
  <si>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</si>
  <si>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</si>
  <si>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</si>
  <si>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</si>
  <si>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</si>
  <si>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</si>
  <si>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</si>
  <si>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</si>
  <si>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</si>
  <si>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</si>
  <si>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</si>
  <si>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</si>
  <si>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</si>
  <si>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</si>
  <si>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</si>
  <si>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</si>
  <si>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</si>
  <si>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</si>
  <si>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</si>
  <si>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</si>
  <si>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</si>
  <si>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</si>
  <si>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</si>
  <si>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</si>
  <si>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</si>
  <si>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</si>
  <si>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</si>
  <si>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</si>
  <si>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</si>
  <si>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</si>
  <si>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</si>
  <si>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</si>
  <si>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</si>
  <si>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</si>
  <si>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</si>
  <si>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</si>
  <si>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</si>
  <si>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</si>
  <si>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</si>
  <si>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</si>
  <si>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</si>
  <si>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</si>
  <si>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</si>
  <si>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</si>
  <si>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</si>
  <si>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</si>
  <si>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</si>
  <si>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</si>
  <si>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</si>
  <si>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</si>
  <si>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</si>
  <si>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</si>
  <si>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</si>
  <si>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</si>
  <si>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</si>
  <si>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</si>
  <si>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</si>
  <si>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</si>
  <si>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</si>
  <si>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</si>
  <si>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</si>
  <si>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</si>
  <si>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</si>
  <si>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</si>
  <si>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</si>
  <si>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</si>
  <si>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</si>
  <si>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</si>
  <si>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</si>
  <si>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</si>
  <si>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</si>
  <si>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</si>
  <si>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</si>
  <si>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</si>
  <si>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</si>
  <si>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</si>
  <si>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</si>
  <si>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</si>
  <si>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</si>
  <si>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</si>
  <si>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</si>
  <si>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</si>
  <si>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</si>
  <si>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</si>
  <si>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</si>
  <si>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</si>
  <si>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</si>
  <si>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</si>
  <si>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</si>
  <si>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</si>
  <si>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</si>
  <si>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</si>
  <si>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</si>
  <si>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</si>
  <si>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</si>
  <si>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</si>
  <si>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</si>
  <si>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</si>
  <si>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</si>
  <si>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</si>
  <si>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</si>
  <si>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</si>
  <si>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</si>
  <si>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</si>
  <si>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</si>
  <si>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</si>
  <si>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</si>
  <si>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</si>
  <si>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</si>
  <si>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</si>
  <si>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</si>
  <si>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</si>
  <si>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</si>
  <si>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</si>
  <si>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</si>
  <si>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</si>
  <si>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</si>
  <si>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</si>
  <si>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</si>
  <si>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</si>
  <si>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</si>
  <si>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</si>
  <si>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</si>
  <si>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</si>
  <si>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</si>
  <si>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</si>
  <si>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</si>
  <si>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</si>
  <si>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</si>
  <si>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</si>
  <si>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</si>
  <si>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</si>
  <si>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</si>
  <si>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</si>
  <si>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</si>
  <si>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</si>
  <si>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</si>
  <si>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</si>
  <si>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</si>
  <si>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</si>
  <si>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</si>
  <si>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</si>
  <si>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</si>
  <si>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</si>
  <si>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</si>
  <si>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</si>
  <si>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</si>
  <si>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</si>
  <si>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</si>
  <si>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</si>
  <si>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</si>
  <si>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</si>
  <si>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</si>
  <si>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</si>
  <si>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</si>
  <si>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</si>
  <si>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</si>
  <si>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</si>
  <si>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</si>
  <si>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</si>
  <si>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</si>
  <si>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</si>
  <si>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</si>
  <si>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</si>
  <si>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</si>
  <si>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</si>
  <si>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</si>
  <si>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</si>
  <si>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</si>
  <si>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</si>
  <si>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</si>
  <si>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</si>
  <si>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</si>
  <si>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</si>
  <si>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</si>
  <si>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</si>
  <si>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</si>
  <si>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</si>
  <si>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</si>
  <si>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</si>
  <si>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</si>
  <si>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</si>
  <si>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</si>
  <si>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</si>
  <si>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</si>
  <si>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</si>
  <si>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</si>
  <si>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</si>
  <si>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</si>
  <si>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</si>
  <si>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</si>
  <si>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</si>
  <si>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</si>
  <si>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</si>
  <si>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</si>
  <si>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</si>
  <si>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</si>
  <si>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</si>
  <si>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</si>
  <si>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</si>
  <si>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</si>
  <si>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</si>
  <si>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</si>
  <si>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</si>
  <si>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</si>
  <si>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</si>
  <si>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</si>
  <si>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</si>
  <si>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</si>
  <si>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</si>
  <si>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</si>
  <si>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</si>
  <si>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</si>
  <si>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</si>
  <si>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</si>
  <si>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</si>
  <si>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</si>
  <si>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</si>
  <si>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</si>
  <si>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</si>
  <si>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</si>
  <si>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</si>
  <si>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</si>
  <si>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</si>
  <si>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</si>
  <si>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</si>
  <si>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</si>
  <si>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</si>
  <si>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</si>
  <si>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</si>
  <si>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</si>
  <si>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</si>
  <si>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</si>
  <si>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</si>
  <si>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</si>
  <si>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</si>
  <si>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</si>
  <si>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</si>
  <si>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</si>
  <si>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</si>
  <si>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</si>
  <si>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</si>
  <si>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</si>
  <si>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</si>
  <si>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</si>
  <si>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</si>
  <si>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</si>
  <si>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</si>
  <si>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</si>
  <si>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</si>
  <si>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</si>
  <si>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</si>
  <si>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</si>
  <si>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</si>
  <si>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</si>
  <si>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</si>
  <si>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</si>
  <si>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</si>
  <si>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</si>
  <si>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</si>
  <si>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</si>
  <si>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</si>
  <si>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</si>
  <si>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</si>
  <si>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</si>
  <si>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</si>
  <si>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</si>
  <si>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</si>
  <si>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</si>
  <si>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</si>
  <si>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</si>
  <si>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</si>
  <si>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</si>
  <si>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</si>
  <si>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</si>
  <si>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</si>
  <si>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</si>
  <si>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</si>
  <si>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</si>
  <si>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</si>
  <si>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</si>
  <si>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</si>
  <si>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</si>
  <si>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</si>
  <si>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</si>
  <si>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</si>
  <si>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</si>
  <si>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</si>
  <si>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</si>
  <si>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</si>
  <si>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</si>
  <si>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</si>
  <si>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</si>
  <si>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</si>
  <si>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</si>
  <si>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</si>
  <si>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</si>
  <si>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</si>
  <si>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</si>
  <si>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</si>
  <si>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</si>
  <si>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</si>
  <si>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</si>
  <si>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</si>
  <si>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</si>
  <si>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</si>
  <si>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</si>
  <si>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</si>
  <si>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</si>
  <si>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</si>
  <si>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</si>
  <si>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</si>
  <si>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</si>
  <si>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</si>
  <si>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</si>
  <si>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</si>
  <si>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</si>
  <si>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</si>
  <si>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</si>
  <si>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</si>
  <si>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</si>
  <si>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</si>
  <si>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</si>
  <si>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</si>
  <si>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</si>
  <si>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</si>
  <si>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</si>
  <si>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</si>
  <si>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</si>
  <si>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</si>
  <si>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</si>
  <si>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</si>
  <si>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</si>
  <si>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</si>
  <si>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</si>
  <si>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</si>
  <si>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</si>
  <si>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</si>
  <si>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</si>
  <si>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</si>
  <si>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</si>
  <si>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</si>
  <si>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</si>
  <si>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</si>
  <si>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</si>
  <si>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</si>
  <si>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</si>
  <si>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</si>
  <si>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</si>
  <si>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</si>
  <si>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</si>
  <si>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</si>
  <si>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</si>
  <si>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</si>
  <si>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</si>
  <si>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</si>
  <si>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</si>
  <si>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</si>
  <si>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</si>
  <si>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</si>
  <si>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</si>
  <si>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</si>
  <si>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</si>
  <si>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</si>
  <si>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</si>
  <si>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</si>
  <si>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</si>
  <si>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</si>
  <si>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</si>
  <si>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</si>
  <si>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</si>
  <si>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</si>
  <si>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</si>
  <si>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</si>
  <si>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</si>
  <si>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</si>
  <si>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</si>
  <si>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</si>
  <si>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</si>
  <si>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</si>
  <si>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</si>
  <si>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</si>
  <si>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</si>
  <si>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</si>
  <si>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</si>
  <si>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</si>
  <si>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</si>
  <si>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</si>
  <si>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</si>
  <si>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</si>
  <si>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</si>
  <si>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</si>
  <si>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</si>
  <si>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</si>
  <si>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</si>
  <si>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</si>
  <si>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</si>
  <si>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</si>
  <si>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</si>
  <si>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</si>
  <si>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</si>
  <si>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</si>
  <si>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</si>
  <si>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</si>
  <si>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</si>
  <si>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</si>
  <si>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</si>
  <si>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</si>
  <si>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</si>
  <si>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</si>
  <si>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</si>
  <si>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</si>
  <si>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</si>
  <si>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</si>
  <si>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</si>
  <si>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</si>
  <si>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</si>
  <si>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</si>
  <si>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</si>
  <si>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</si>
  <si>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</si>
  <si>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</si>
  <si>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</si>
  <si>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</si>
  <si>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</si>
  <si>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</si>
  <si>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</si>
  <si>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</si>
  <si>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</si>
  <si>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</si>
  <si>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</si>
  <si>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</si>
  <si>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</si>
  <si>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</si>
  <si>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</si>
  <si>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</si>
  <si>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</si>
  <si>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</si>
  <si>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</si>
  <si>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</si>
  <si>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</si>
  <si>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</si>
  <si>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</si>
  <si>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</si>
  <si>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</si>
  <si>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</si>
  <si>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</si>
  <si>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</si>
  <si>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</si>
  <si>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</si>
  <si>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</si>
  <si>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</si>
  <si>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</si>
  <si>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</si>
  <si>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</si>
  <si>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</si>
  <si>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</si>
  <si>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</si>
  <si>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</si>
  <si>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</si>
  <si>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</si>
  <si>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</si>
  <si>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</si>
  <si>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</si>
  <si>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</si>
  <si>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</si>
  <si>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</si>
  <si>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</si>
  <si>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</si>
  <si>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</si>
  <si>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</si>
  <si>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</si>
  <si>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</si>
  <si>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</si>
  <si>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</si>
  <si>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</si>
  <si>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</si>
  <si>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</si>
  <si>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</si>
  <si>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</si>
  <si>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</si>
  <si>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</si>
  <si>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</si>
  <si>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</si>
  <si>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</si>
  <si>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</si>
  <si>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</si>
  <si>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</si>
  <si>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</si>
  <si>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</si>
  <si>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</si>
  <si>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</si>
  <si>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</si>
  <si>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</si>
  <si>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</si>
  <si>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</si>
  <si>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</si>
  <si>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</si>
  <si>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</si>
  <si>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</si>
  <si>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</si>
  <si>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</si>
  <si>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</si>
  <si>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</si>
  <si>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</si>
  <si>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</si>
  <si>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</si>
  <si>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</si>
  <si>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</si>
  <si>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</si>
  <si>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</si>
  <si>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</si>
  <si>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</si>
  <si>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</si>
  <si>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</si>
  <si>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</si>
  <si>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</si>
  <si>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</si>
  <si>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</si>
  <si>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</si>
  <si>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</si>
  <si>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</si>
  <si>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</si>
  <si>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</si>
  <si>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</si>
  <si>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</si>
  <si>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</si>
  <si>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</si>
  <si>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</si>
  <si>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</si>
  <si>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</si>
  <si>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</si>
  <si>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</si>
  <si>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</si>
  <si>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</si>
  <si>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</si>
  <si>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</si>
  <si>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</si>
  <si>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</si>
  <si>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</si>
  <si>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</si>
  <si>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</si>
  <si>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</si>
  <si>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</si>
  <si>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</si>
  <si>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</si>
  <si>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</si>
  <si>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</si>
  <si>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</si>
  <si>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</si>
  <si>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</si>
  <si>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</si>
  <si>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</si>
  <si>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</si>
  <si>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</si>
  <si>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</si>
  <si>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</si>
  <si>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</si>
  <si>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</si>
  <si>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</si>
  <si>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</si>
  <si>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</si>
  <si>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</si>
  <si>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</si>
  <si>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</si>
  <si>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</si>
  <si>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</si>
  <si>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</si>
  <si>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</si>
  <si>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</si>
  <si>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</si>
  <si>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</si>
  <si>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</si>
  <si>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</si>
  <si>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</si>
  <si>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</si>
  <si>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</si>
  <si>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</si>
  <si>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</si>
  <si>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</si>
  <si>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</si>
  <si>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</si>
  <si>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</si>
  <si>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</si>
  <si>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</si>
  <si>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</si>
  <si>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</si>
  <si>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</si>
  <si>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</si>
  <si>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</si>
  <si>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</si>
  <si>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</si>
  <si>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</si>
  <si>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</si>
  <si>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</si>
  <si>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</si>
  <si>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</si>
  <si>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</si>
  <si>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</si>
  <si>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</si>
  <si>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</si>
  <si>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</si>
  <si>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</si>
  <si>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</si>
  <si>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</si>
  <si>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</si>
  <si>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</si>
  <si>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</si>
  <si>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</si>
  <si>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</si>
  <si>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</si>
  <si>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</si>
  <si>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</si>
  <si>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</si>
  <si>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</si>
  <si>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</si>
  <si>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</si>
  <si>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</si>
  <si>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</si>
  <si>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</si>
  <si>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</si>
  <si>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</si>
  <si>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</si>
  <si>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</si>
  <si>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</si>
  <si>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</si>
  <si>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</si>
  <si>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</si>
  <si>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</si>
  <si>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</si>
  <si>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</si>
  <si>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</si>
  <si>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</si>
  <si>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</si>
  <si>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</si>
  <si>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</si>
  <si>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</si>
  <si>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</si>
  <si>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</si>
  <si>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</si>
  <si>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</si>
  <si>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</si>
  <si>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</si>
  <si>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</si>
  <si>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</si>
  <si>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</si>
  <si>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</si>
  <si>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</si>
  <si>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</si>
  <si>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</si>
  <si>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</si>
  <si>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</si>
  <si>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</si>
  <si>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</si>
  <si>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</si>
  <si>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</si>
  <si>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</si>
  <si>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</si>
  <si>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</si>
  <si>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</si>
  <si>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</si>
  <si>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</si>
  <si>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</si>
  <si>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</si>
  <si>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</si>
  <si>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</si>
  <si>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</si>
  <si>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</si>
  <si>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</si>
  <si>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</si>
  <si>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</si>
  <si>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</si>
  <si>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</si>
  <si>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</si>
  <si>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</si>
  <si>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</si>
  <si>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</si>
  <si>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</si>
  <si>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</si>
  <si>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</si>
  <si>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</si>
  <si>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</si>
  <si>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</si>
  <si>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</si>
  <si>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</si>
  <si>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</si>
  <si>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</si>
  <si>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</si>
  <si>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</si>
  <si>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</si>
  <si>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</si>
  <si>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</si>
  <si>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</si>
  <si>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</si>
  <si>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</si>
  <si>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</si>
  <si>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</si>
  <si>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</si>
  <si>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</si>
  <si>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</si>
  <si>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</si>
  <si>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</si>
  <si>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</si>
  <si>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</si>
  <si>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</si>
  <si>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</si>
  <si>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</si>
  <si>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</si>
  <si>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</si>
  <si>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</si>
  <si>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</si>
  <si>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</si>
  <si>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</si>
  <si>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</si>
  <si>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</si>
  <si>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</si>
  <si>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</si>
  <si>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</si>
  <si>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</si>
  <si>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</si>
  <si>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</si>
  <si>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</si>
  <si>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</si>
  <si>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</si>
  <si>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</si>
  <si>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</si>
  <si>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</si>
  <si>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</si>
  <si>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</si>
  <si>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</si>
  <si>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</si>
  <si>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</si>
  <si>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</si>
  <si>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</si>
  <si>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</si>
  <si>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</si>
  <si>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</si>
  <si>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</si>
  <si>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</si>
  <si>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</si>
  <si>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</si>
  <si>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</si>
  <si>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</si>
  <si>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</si>
  <si>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</si>
  <si>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</si>
  <si>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</si>
  <si>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</si>
  <si>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</si>
  <si>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</si>
  <si>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</si>
  <si>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</si>
  <si>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</si>
  <si>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</si>
  <si>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</si>
  <si>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</si>
  <si>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</si>
  <si>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</si>
  <si>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</si>
  <si>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</si>
  <si>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</si>
  <si>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</si>
  <si>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</si>
  <si>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</si>
  <si>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</si>
  <si>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</si>
  <si>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</si>
  <si>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</si>
  <si>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</si>
  <si>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</si>
  <si>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</si>
  <si>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</si>
  <si>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</si>
  <si>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</si>
  <si>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</si>
  <si>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</si>
  <si>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</si>
  <si>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</si>
  <si>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</si>
  <si>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</si>
  <si>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</si>
  <si>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</si>
  <si>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</si>
  <si>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</si>
  <si>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</si>
  <si>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</si>
  <si>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</si>
  <si>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</si>
  <si>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</si>
  <si>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</si>
  <si>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</si>
  <si>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</si>
  <si>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</si>
  <si>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</si>
  <si>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</si>
  <si>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</si>
  <si>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</si>
  <si>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</si>
  <si>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</si>
  <si>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</si>
  <si>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</si>
  <si>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</si>
  <si>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</si>
  <si>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</si>
  <si>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</si>
  <si>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</si>
  <si>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</si>
  <si>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</si>
  <si>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</si>
  <si>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</si>
  <si>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</si>
  <si>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</si>
  <si>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</si>
  <si>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</si>
  <si>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</si>
  <si>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</si>
  <si>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</si>
  <si>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</si>
  <si>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</si>
  <si>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</si>
  <si>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</si>
  <si>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</si>
  <si>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</si>
  <si>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</si>
  <si>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</si>
  <si>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</si>
  <si>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</si>
  <si>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</si>
  <si>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</si>
  <si>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</si>
  <si>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</si>
  <si>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</si>
  <si>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</si>
  <si>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</si>
  <si>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</si>
  <si>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</si>
  <si>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</si>
  <si>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</si>
  <si>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</si>
  <si>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</si>
  <si>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</si>
  <si>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</si>
  <si>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</si>
  <si>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</si>
  <si>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</si>
  <si>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</si>
  <si>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</si>
  <si>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</si>
  <si>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</si>
  <si>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</si>
  <si>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</si>
  <si>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</si>
  <si>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</si>
  <si>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</si>
  <si>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</si>
  <si>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</si>
  <si>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</si>
  <si>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</si>
  <si>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</si>
  <si>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</si>
  <si>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</si>
  <si>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</si>
  <si>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</si>
  <si>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</si>
  <si>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</si>
  <si>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</si>
  <si>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</si>
  <si>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</si>
  <si>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</si>
  <si>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</si>
  <si>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</si>
  <si>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</si>
  <si>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</si>
  <si>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</si>
  <si>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</si>
  <si>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</si>
  <si>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</si>
  <si>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</si>
  <si>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</si>
  <si>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</si>
  <si>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</si>
  <si>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</si>
  <si>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</si>
  <si>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</si>
  <si>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</si>
  <si>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</si>
  <si>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</si>
  <si>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</si>
  <si>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</si>
  <si>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</si>
  <si>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</si>
  <si>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</si>
  <si>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</si>
  <si>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</si>
  <si>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</si>
  <si>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</si>
  <si>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</si>
  <si>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</si>
  <si>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</si>
  <si>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</si>
  <si>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</si>
  <si>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</si>
  <si>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</si>
  <si>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</si>
  <si>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</si>
  <si>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</si>
  <si>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</si>
  <si>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</si>
  <si>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</si>
  <si>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</si>
  <si>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</si>
  <si>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</si>
  <si>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</si>
  <si>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</si>
  <si>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</si>
  <si>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</si>
  <si>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</si>
  <si>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</si>
  <si>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</si>
  <si>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</si>
  <si>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</si>
  <si>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</si>
  <si>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</si>
  <si>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</si>
  <si>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</si>
  <si>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</si>
  <si>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</si>
  <si>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</si>
  <si>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</si>
  <si>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</si>
  <si>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</si>
  <si>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</si>
  <si>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</si>
  <si>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</si>
  <si>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</si>
  <si>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</si>
  <si>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</si>
  <si>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</si>
  <si>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</si>
  <si>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</si>
  <si>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</si>
  <si>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</si>
  <si>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</si>
  <si>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</si>
  <si>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</si>
  <si>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</si>
  <si>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</si>
  <si>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</si>
  <si>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</si>
  <si>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</si>
  <si>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</si>
  <si>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</si>
  <si>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</si>
  <si>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</si>
  <si>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</si>
  <si>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</si>
  <si>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</si>
  <si>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</si>
  <si>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</si>
  <si>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</si>
  <si>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</si>
  <si>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</si>
  <si>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</si>
  <si>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</si>
  <si>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</si>
  <si>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</si>
  <si>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</si>
  <si>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</si>
  <si>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</si>
  <si>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</si>
  <si>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</si>
  <si>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</si>
  <si>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</si>
  <si>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</si>
  <si>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</si>
  <si>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</si>
  <si>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</si>
  <si>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</si>
  <si>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</si>
  <si>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</si>
  <si>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</si>
  <si>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</si>
  <si>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</si>
  <si>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</si>
  <si>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</si>
  <si>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</si>
  <si>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</si>
  <si>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</si>
  <si>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</si>
  <si>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</si>
  <si>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</si>
  <si>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</si>
  <si>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</si>
  <si>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</si>
  <si>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</si>
  <si>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</si>
  <si>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</si>
  <si>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</si>
  <si>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</si>
  <si>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</si>
  <si>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</si>
  <si>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</si>
  <si>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</si>
  <si>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</si>
  <si>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</si>
  <si>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</si>
  <si>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</si>
  <si>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</si>
  <si>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</si>
  <si>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</si>
  <si>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</si>
  <si>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</si>
  <si>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</si>
  <si>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</si>
  <si>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</si>
  <si>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</si>
  <si>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</si>
  <si>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</si>
  <si>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</si>
  <si>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</si>
  <si>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</si>
  <si>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</si>
  <si>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</si>
  <si>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</si>
  <si>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</si>
  <si>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</si>
  <si>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</si>
  <si>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</si>
  <si>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</si>
  <si>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</si>
  <si>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</si>
  <si>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</si>
  <si>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</si>
  <si>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</si>
  <si>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</si>
  <si>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</si>
  <si>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</si>
  <si>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</si>
  <si>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</si>
  <si>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</si>
  <si>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</si>
  <si>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</si>
  <si>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</si>
  <si>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</si>
  <si>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</si>
  <si>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</si>
  <si>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</si>
  <si>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</si>
  <si>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</si>
  <si>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</si>
  <si>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</si>
  <si>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</si>
  <si>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</si>
  <si>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</si>
  <si>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</si>
  <si>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</si>
  <si>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</si>
  <si>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</si>
  <si>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</si>
  <si>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</si>
  <si>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</si>
  <si>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</si>
  <si>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</si>
  <si>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</si>
  <si>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</si>
  <si>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</si>
  <si>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</si>
  <si>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</si>
  <si>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</si>
  <si>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</si>
  <si>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</si>
  <si>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</si>
  <si>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</si>
  <si>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</si>
  <si>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</si>
  <si>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</si>
  <si>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</si>
  <si>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</si>
  <si>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</si>
  <si>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</si>
  <si>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</si>
  <si>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</si>
  <si>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</si>
  <si>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</si>
  <si>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</si>
  <si>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</si>
  <si>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</si>
  <si>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</si>
  <si>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</si>
  <si>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</si>
  <si>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</si>
  <si>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</si>
  <si>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</si>
  <si>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</si>
  <si>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</si>
  <si>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</si>
  <si>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</si>
  <si>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</si>
  <si>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</si>
  <si>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</si>
  <si>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</si>
  <si>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</si>
  <si>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</si>
  <si>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</si>
  <si>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</si>
  <si>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</si>
  <si>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</si>
  <si>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</si>
  <si>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</si>
  <si>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</si>
  <si>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</si>
  <si>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</si>
  <si>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</si>
  <si>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</si>
  <si>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</si>
  <si>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</si>
  <si>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</si>
  <si>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</si>
  <si>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</si>
  <si>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</si>
  <si>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</si>
  <si>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</si>
  <si>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</si>
  <si>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</si>
  <si>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</si>
  <si>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</si>
  <si>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</si>
  <si>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</si>
  <si>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</si>
  <si>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</si>
  <si>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</si>
  <si>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</si>
  <si>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</si>
  <si>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</si>
  <si>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</si>
  <si>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</si>
  <si>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</si>
  <si>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</si>
  <si>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</si>
  <si>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</si>
  <si>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</si>
  <si>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</si>
  <si>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</si>
  <si>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</si>
  <si>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</si>
  <si>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</si>
  <si>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</si>
  <si>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</si>
  <si>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</si>
  <si>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</si>
  <si>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</si>
  <si>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</si>
  <si>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</si>
  <si>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</si>
  <si>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</si>
  <si>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</si>
  <si>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</si>
  <si>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</si>
  <si>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</si>
  <si>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</si>
  <si>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</si>
  <si>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</si>
  <si>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</si>
  <si>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</si>
  <si>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</si>
  <si>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</si>
  <si>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</si>
  <si>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</si>
  <si>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</si>
  <si>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</si>
  <si>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</si>
  <si>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</si>
  <si>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</si>
  <si>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</si>
  <si>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</si>
  <si>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</si>
  <si>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</si>
  <si>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</si>
  <si>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</si>
  <si>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</si>
  <si>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</si>
  <si>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</si>
  <si>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</si>
  <si>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</si>
  <si>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</si>
  <si>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</si>
  <si>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</si>
  <si>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</si>
  <si>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</si>
  <si>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</si>
  <si>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</si>
  <si>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</si>
  <si>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</si>
  <si>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</si>
  <si>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</si>
  <si>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</si>
  <si>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</si>
  <si>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</si>
  <si>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</si>
  <si>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</si>
  <si>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</si>
  <si>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</si>
  <si>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</si>
  <si>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</si>
  <si>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</si>
  <si>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</si>
  <si>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</si>
  <si>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</si>
  <si>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</si>
  <si>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</si>
  <si>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</si>
  <si>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</si>
  <si>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</si>
  <si>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</si>
  <si>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</si>
  <si>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</si>
  <si>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</si>
  <si>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</si>
  <si>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</si>
  <si>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</si>
  <si>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</si>
  <si>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</si>
  <si>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</si>
  <si>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</si>
  <si>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</si>
  <si>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</si>
  <si>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</si>
  <si>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</si>
  <si>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</si>
  <si>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</si>
  <si>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</si>
  <si>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</si>
  <si>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</si>
  <si>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</si>
  <si>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</si>
  <si>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</si>
  <si>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</si>
  <si>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</si>
  <si>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</si>
  <si>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</si>
  <si>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</si>
  <si>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</si>
  <si>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</si>
  <si>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</si>
  <si>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</si>
  <si>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</si>
  <si>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</si>
  <si>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</si>
  <si>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</si>
  <si>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</si>
  <si>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</si>
  <si>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</si>
  <si>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</si>
  <si>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</si>
  <si>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</si>
  <si>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</si>
  <si>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</si>
  <si>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</si>
  <si>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</si>
  <si>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</si>
  <si>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</si>
  <si>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</si>
  <si>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</si>
  <si>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</si>
  <si>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</si>
  <si>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</si>
  <si>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</si>
  <si>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</si>
  <si>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</si>
  <si>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</si>
  <si>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</si>
  <si>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</si>
  <si>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</si>
  <si>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</si>
  <si>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</si>
  <si>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</si>
  <si>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</si>
  <si>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</si>
  <si>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</si>
  <si>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</si>
  <si>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</si>
  <si>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</si>
  <si>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</si>
  <si>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</si>
  <si>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</si>
  <si>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</si>
  <si>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</si>
  <si>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</si>
  <si>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</si>
  <si>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</si>
  <si>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</si>
  <si>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</si>
  <si>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</si>
  <si>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</si>
  <si>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</si>
  <si>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</si>
  <si>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</si>
  <si>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</si>
  <si>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</si>
  <si>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</si>
  <si>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</si>
  <si>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</si>
  <si>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</si>
  <si>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</si>
  <si>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</si>
  <si>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</si>
  <si>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</si>
  <si>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</si>
  <si>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</si>
  <si>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</si>
  <si>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</si>
  <si>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</si>
  <si>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</si>
  <si>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</si>
  <si>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</si>
  <si>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</si>
  <si>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</si>
  <si>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</si>
  <si>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</si>
  <si>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</si>
  <si>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</si>
  <si>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</si>
  <si>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</si>
  <si>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</si>
  <si>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</si>
  <si>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</si>
  <si>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</si>
  <si>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</si>
  <si>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</si>
  <si>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</si>
  <si>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</si>
  <si>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</si>
  <si>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</si>
  <si>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</si>
  <si>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</si>
  <si>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</si>
  <si>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</si>
  <si>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</si>
  <si>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</si>
  <si>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</si>
  <si>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</si>
  <si>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</si>
  <si>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</si>
  <si>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</si>
  <si>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</si>
  <si>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</si>
  <si>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</si>
  <si>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</si>
  <si>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</si>
  <si>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</si>
  <si>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</si>
  <si>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</si>
  <si>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</si>
  <si>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</si>
  <si>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</si>
  <si>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</si>
  <si>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</si>
  <si>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</si>
  <si>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</si>
  <si>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</si>
  <si>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</si>
  <si>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</si>
  <si>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</si>
  <si>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</si>
  <si>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</si>
  <si>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</si>
  <si>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</si>
  <si>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</si>
  <si>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</si>
  <si>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</si>
  <si>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</si>
  <si>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</si>
  <si>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</si>
  <si>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</si>
  <si>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</si>
  <si>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</si>
  <si>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</si>
  <si>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</si>
  <si>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</si>
  <si>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</si>
  <si>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</si>
  <si>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</si>
  <si>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</si>
  <si>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</si>
  <si>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</si>
  <si>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</si>
  <si>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</si>
  <si>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</si>
  <si>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</si>
  <si>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</si>
  <si>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</si>
  <si>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</si>
  <si>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</si>
  <si>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</si>
  <si>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</si>
  <si>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</si>
  <si>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</si>
  <si>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</si>
  <si>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</si>
  <si>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</si>
  <si>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</si>
  <si>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</si>
  <si>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</si>
  <si>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</si>
  <si>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</si>
  <si>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</si>
  <si>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</si>
  <si>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</si>
  <si>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</si>
  <si>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</si>
  <si>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</si>
  <si>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</si>
  <si>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</si>
  <si>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</si>
  <si>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</si>
  <si>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</si>
  <si>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</si>
  <si>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</si>
  <si>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</si>
  <si>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</si>
  <si>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</si>
  <si>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</si>
  <si>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</si>
  <si>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</si>
  <si>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</si>
  <si>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</si>
  <si>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</si>
  <si>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</si>
  <si>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</si>
  <si>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</si>
  <si>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</si>
  <si>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</si>
  <si>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</si>
  <si>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</si>
  <si>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</si>
  <si>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</si>
  <si>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</si>
  <si>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</si>
  <si>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</si>
  <si>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</si>
  <si>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</si>
  <si>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</si>
  <si>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</si>
  <si>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</si>
  <si>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</si>
  <si>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</si>
  <si>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</si>
  <si>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</si>
  <si>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</si>
  <si>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</si>
  <si>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</si>
  <si>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</si>
  <si>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</si>
  <si>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</si>
  <si>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</si>
  <si>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</si>
  <si>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</si>
  <si>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</si>
  <si>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</si>
  <si>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</si>
  <si>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</si>
  <si>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</si>
  <si>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</si>
  <si>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</si>
  <si>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</si>
  <si>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</si>
  <si>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</si>
  <si>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</si>
  <si>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</si>
  <si>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</si>
  <si>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</si>
  <si>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</si>
  <si>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</si>
  <si>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</si>
  <si>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</si>
  <si>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</si>
  <si>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</si>
  <si>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</si>
  <si>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</si>
  <si>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</si>
  <si>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</si>
  <si>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</si>
  <si>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</si>
  <si>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</si>
  <si>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</si>
  <si>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</si>
  <si>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</si>
  <si>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</si>
  <si>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</si>
  <si>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</si>
  <si>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</si>
  <si>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</si>
  <si>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</si>
  <si>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</si>
  <si>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</si>
  <si>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</si>
  <si>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</si>
  <si>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</si>
  <si>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</si>
  <si>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</si>
  <si>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</si>
  <si>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</si>
  <si>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</si>
  <si>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</si>
  <si>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</si>
  <si>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</si>
  <si>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</si>
  <si>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</si>
  <si>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</si>
  <si>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</si>
  <si>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</si>
  <si>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</si>
  <si>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</si>
  <si>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</si>
  <si>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</si>
  <si>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</si>
  <si>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</si>
  <si>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</si>
  <si>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</si>
  <si>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</si>
  <si>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</si>
  <si>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</si>
  <si>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</si>
  <si>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</si>
  <si>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</si>
  <si>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</si>
  <si>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</si>
  <si>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</si>
  <si>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</si>
  <si>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</si>
  <si>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</si>
  <si>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</si>
  <si>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</si>
  <si>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</si>
  <si>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</si>
  <si>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</si>
  <si>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</si>
  <si>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</si>
  <si>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</si>
  <si>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</si>
  <si>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</si>
  <si>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</si>
  <si>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</si>
  <si>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</si>
  <si>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</si>
  <si>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</si>
  <si>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</si>
  <si>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</si>
  <si>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</si>
  <si>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</si>
  <si>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</si>
  <si>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</si>
  <si>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</si>
  <si>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</si>
  <si>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</si>
  <si>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</si>
  <si>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</si>
  <si>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</si>
  <si>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</si>
  <si>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</si>
  <si>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</si>
  <si>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</si>
  <si>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</si>
  <si>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</si>
  <si>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</si>
  <si>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</si>
  <si>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</si>
  <si>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</si>
  <si>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</si>
  <si>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</si>
  <si>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</si>
  <si>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</si>
  <si>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</si>
  <si>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</si>
  <si>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</si>
  <si>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</si>
  <si>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</si>
  <si>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</si>
  <si>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</si>
  <si>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</si>
  <si>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</si>
  <si>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</si>
  <si>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</si>
  <si>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</si>
  <si>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</si>
  <si>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</si>
  <si>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</si>
  <si>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</si>
  <si>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</si>
  <si>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</si>
  <si>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</si>
  <si>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</si>
  <si>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</si>
  <si>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</si>
  <si>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</si>
  <si>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</si>
  <si>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</si>
  <si>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</si>
  <si>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</si>
  <si>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</si>
  <si>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</si>
  <si>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</si>
  <si>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</si>
  <si>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</si>
  <si>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</si>
  <si>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</si>
  <si>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</si>
  <si>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</si>
  <si>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</si>
  <si>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</si>
  <si>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</si>
  <si>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</si>
  <si>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</si>
  <si>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</si>
  <si>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</si>
  <si>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</si>
  <si>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</si>
  <si>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</si>
  <si>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</si>
  <si>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</si>
  <si>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</si>
  <si>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</si>
  <si>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</si>
  <si>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</si>
  <si>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</si>
  <si>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</si>
  <si>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</si>
  <si>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</si>
  <si>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</si>
  <si>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</si>
  <si>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</si>
  <si>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</si>
  <si>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</si>
  <si>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</si>
  <si>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</si>
  <si>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</si>
  <si>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</si>
  <si>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</si>
  <si>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</si>
  <si>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</si>
  <si>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</si>
  <si>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</si>
  <si>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</si>
  <si>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</si>
  <si>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</si>
  <si>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</si>
  <si>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</si>
  <si>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</si>
  <si>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</si>
  <si>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</si>
  <si>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</si>
  <si>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</si>
  <si>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</si>
  <si>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</si>
  <si>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</si>
  <si>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</si>
  <si>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</si>
  <si>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</si>
  <si>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</si>
  <si>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</si>
  <si>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</si>
  <si>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</si>
  <si>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</si>
  <si>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</si>
  <si>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</si>
  <si>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</si>
  <si>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</si>
  <si>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</si>
  <si>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</si>
  <si>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</si>
  <si>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</si>
  <si>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</si>
  <si>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</si>
  <si>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</si>
  <si>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</si>
  <si>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</si>
  <si>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</si>
  <si>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</si>
  <si>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</si>
  <si>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</si>
  <si>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</si>
  <si>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</si>
  <si>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</si>
  <si>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</si>
  <si>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</si>
  <si>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</si>
  <si>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</si>
  <si>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</si>
  <si>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</si>
  <si>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</si>
  <si>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</si>
  <si>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</si>
  <si>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</si>
  <si>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</si>
  <si>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</si>
  <si>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</si>
  <si>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</si>
  <si>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</si>
  <si>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</si>
  <si>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</si>
  <si>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</si>
  <si>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</si>
  <si>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</si>
  <si>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</si>
  <si>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</si>
  <si>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</si>
  <si>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</si>
  <si>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</si>
  <si>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</si>
  <si>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</si>
  <si>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</si>
  <si>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</si>
  <si>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</si>
  <si>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</si>
  <si>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</si>
  <si>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</si>
  <si>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</si>
  <si>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</si>
  <si>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</si>
  <si>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</si>
  <si>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</si>
  <si>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</si>
  <si>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</si>
  <si>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</si>
  <si>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</si>
  <si>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</si>
  <si>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</si>
  <si>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</si>
  <si>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</si>
  <si>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</si>
  <si>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</si>
  <si>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</si>
  <si>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</si>
  <si>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</si>
  <si>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</si>
  <si>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</si>
  <si>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</si>
  <si>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</si>
  <si>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</si>
  <si>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</si>
  <si>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</si>
  <si>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</si>
  <si>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</si>
  <si>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</si>
  <si>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</si>
  <si>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</si>
  <si>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</si>
  <si>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</si>
  <si>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</si>
  <si>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</si>
  <si>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</si>
  <si>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</si>
  <si>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</si>
  <si>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</si>
  <si>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</si>
  <si>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</si>
  <si>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</si>
  <si>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</si>
  <si>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</si>
  <si>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</si>
  <si>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</si>
  <si>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</si>
  <si>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</si>
  <si>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</si>
  <si>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</si>
  <si>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</si>
  <si>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</si>
  <si>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</si>
  <si>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</si>
  <si>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</si>
  <si>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</si>
  <si>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</si>
  <si>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</si>
  <si>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</si>
  <si>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</si>
  <si>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</si>
  <si>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</si>
  <si>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</si>
  <si>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</si>
  <si>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</si>
  <si>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</si>
  <si>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</si>
  <si>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</si>
  <si>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</si>
  <si>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</si>
  <si>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</si>
  <si>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</si>
  <si>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</si>
  <si>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</si>
  <si>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</si>
  <si>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</si>
  <si>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</si>
  <si>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</si>
  <si>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</si>
  <si>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</si>
  <si>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</si>
  <si>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</si>
  <si>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</si>
  <si>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</si>
  <si>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</si>
  <si>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</si>
  <si>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</si>
  <si>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</si>
  <si>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</si>
  <si>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</si>
  <si>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</si>
  <si>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</si>
  <si>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</si>
  <si>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</si>
  <si>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</si>
  <si>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</si>
  <si>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</si>
  <si>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</si>
  <si>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</si>
  <si>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</si>
  <si>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</si>
  <si>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</si>
  <si>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</si>
  <si>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</si>
  <si>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</si>
  <si>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</si>
  <si>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</si>
  <si>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</si>
  <si>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</si>
  <si>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</si>
  <si>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</si>
  <si>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</si>
  <si>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</si>
  <si>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</si>
  <si>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</si>
  <si>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</si>
  <si>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</si>
  <si>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</si>
  <si>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</si>
  <si>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</si>
  <si>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</si>
  <si>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</si>
  <si>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</si>
  <si>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</si>
  <si>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</si>
  <si>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</si>
  <si>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</si>
  <si>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</si>
  <si>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</si>
  <si>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</si>
  <si>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</si>
  <si>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</si>
  <si>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</si>
  <si>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</si>
  <si>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</si>
  <si>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</si>
  <si>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</si>
  <si>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</si>
  <si>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</si>
  <si>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</si>
  <si>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</si>
  <si>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</si>
  <si>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</si>
  <si>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</si>
  <si>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</si>
  <si>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</si>
  <si>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</si>
  <si>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</si>
  <si>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</si>
  <si>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</si>
  <si>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</si>
  <si>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</si>
  <si>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</si>
  <si>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</si>
  <si>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</si>
  <si>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</si>
  <si>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</si>
  <si>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</si>
  <si>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</si>
  <si>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</si>
  <si>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</si>
  <si>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</si>
  <si>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</si>
  <si>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</si>
  <si>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</si>
  <si>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</si>
  <si>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</si>
  <si>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</si>
  <si>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</si>
  <si>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</si>
  <si>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</si>
  <si>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</si>
  <si>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</si>
  <si>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</si>
  <si>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</si>
  <si>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</si>
  <si>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</si>
  <si>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</si>
  <si>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</si>
  <si>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</si>
  <si>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</si>
  <si>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</si>
  <si>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</si>
  <si>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</si>
  <si>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</si>
  <si>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</si>
  <si>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</si>
  <si>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</si>
  <si>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</si>
  <si>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</si>
  <si>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</si>
  <si>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</si>
  <si>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</si>
  <si>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</si>
  <si>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</si>
  <si>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</si>
  <si>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</si>
  <si>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</si>
  <si>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</si>
  <si>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</si>
  <si>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</si>
  <si>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</si>
  <si>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</si>
  <si>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</si>
  <si>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</si>
  <si>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</si>
  <si>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</si>
  <si>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</si>
  <si>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</si>
  <si>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</si>
  <si>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</si>
  <si>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</si>
  <si>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</si>
  <si>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</si>
  <si>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</si>
  <si>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</si>
  <si>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</si>
  <si>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</si>
  <si>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</si>
  <si>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</si>
  <si>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</si>
  <si>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</si>
  <si>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</si>
  <si>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</si>
  <si>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</si>
  <si>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</si>
  <si>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</si>
  <si>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</si>
  <si>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</si>
  <si>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</si>
  <si>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</si>
  <si>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</si>
  <si>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</si>
  <si>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</si>
  <si>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</si>
  <si>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</si>
  <si>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</si>
  <si>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</si>
  <si>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</si>
  <si>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</si>
  <si>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</si>
  <si>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</si>
  <si>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</si>
  <si>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</si>
  <si>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</si>
  <si>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</si>
  <si>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</si>
  <si>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</si>
  <si>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</si>
  <si>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</si>
  <si>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</si>
  <si>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</si>
  <si>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</si>
  <si>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</si>
  <si>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</si>
  <si>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</si>
  <si>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</si>
  <si>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</si>
  <si>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</si>
  <si>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</si>
  <si>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</si>
  <si>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</si>
  <si>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</si>
  <si>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</si>
  <si>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</si>
  <si>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</si>
  <si>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</si>
  <si>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</si>
  <si>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</si>
  <si>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</si>
  <si>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</si>
  <si>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</si>
  <si>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</si>
  <si>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</si>
  <si>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</si>
  <si>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</si>
  <si>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</si>
  <si>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</si>
  <si>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</si>
  <si>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</si>
  <si>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</si>
  <si>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</si>
  <si>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</si>
  <si>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</si>
  <si>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</si>
  <si>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</si>
  <si>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</si>
  <si>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</si>
  <si>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</si>
  <si>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</si>
  <si>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</si>
  <si>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</si>
  <si>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</si>
  <si>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</si>
  <si>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</si>
  <si>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</si>
  <si>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</si>
  <si>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</si>
  <si>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</si>
  <si>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</si>
  <si>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</si>
  <si>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</si>
  <si>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</si>
  <si>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</si>
  <si>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</si>
  <si>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</si>
  <si>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</si>
  <si>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</si>
  <si>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</si>
  <si>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</si>
  <si>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</si>
  <si>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</si>
  <si>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</si>
  <si>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</si>
  <si>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</si>
  <si>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</si>
  <si>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</si>
  <si>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</si>
  <si>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</si>
  <si>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</si>
  <si>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</si>
  <si>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</si>
  <si>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</si>
  <si>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</si>
  <si>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</si>
  <si>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</si>
  <si>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</si>
  <si>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</si>
  <si>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</si>
  <si>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</si>
  <si>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</si>
  <si>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</si>
  <si>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</si>
  <si>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</si>
  <si>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</si>
  <si>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</si>
  <si>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</si>
  <si>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</si>
  <si>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</si>
  <si>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</si>
  <si>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</si>
  <si>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</si>
  <si>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</si>
  <si>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</si>
  <si>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</si>
  <si>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</si>
  <si>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</si>
  <si>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</si>
  <si>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</si>
  <si>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</si>
  <si>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</si>
  <si>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</si>
  <si>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</si>
  <si>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</si>
  <si>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</si>
  <si>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</si>
  <si>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</si>
  <si>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</si>
  <si>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</si>
  <si>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</si>
  <si>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</si>
  <si>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</si>
  <si>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</si>
  <si>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</si>
  <si>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</si>
  <si>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</si>
  <si>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</si>
  <si>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</si>
  <si>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</si>
  <si>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</si>
  <si>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</si>
  <si>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</si>
  <si>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</si>
  <si>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</si>
  <si>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</si>
  <si>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</si>
  <si>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</si>
  <si>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</si>
  <si>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</si>
  <si>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</si>
  <si>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</si>
  <si>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</si>
  <si>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</si>
  <si>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</si>
  <si>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</si>
  <si>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</si>
  <si>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</si>
  <si>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</si>
  <si>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</si>
  <si>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</si>
  <si>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</si>
  <si>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</si>
  <si>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</si>
  <si>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</si>
  <si>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</si>
  <si>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</si>
  <si>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</si>
  <si>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</si>
  <si>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</si>
  <si>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</si>
  <si>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</si>
  <si>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</si>
  <si>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</si>
  <si>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</si>
  <si>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</si>
  <si>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</si>
  <si>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</si>
  <si>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</si>
  <si>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</si>
  <si>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</si>
  <si>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</si>
  <si>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</si>
  <si>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</si>
  <si>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</si>
  <si>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</si>
  <si>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</si>
  <si>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</si>
  <si>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</si>
  <si>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</si>
  <si>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</si>
  <si>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</si>
  <si>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</si>
  <si>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</si>
  <si>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</si>
  <si>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</si>
  <si>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</si>
  <si>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</si>
  <si>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</si>
  <si>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</si>
  <si>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</si>
  <si>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</si>
  <si>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</si>
  <si>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</si>
  <si>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</si>
  <si>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</si>
  <si>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</si>
  <si>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</si>
  <si>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</si>
  <si>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</si>
  <si>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</si>
  <si>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</si>
  <si>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</si>
  <si>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</si>
  <si>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</si>
  <si>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</si>
  <si>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</si>
  <si>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</si>
  <si>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</si>
  <si>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</si>
  <si>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</si>
  <si>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</si>
  <si>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</si>
  <si>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</si>
  <si>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</si>
  <si>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</si>
  <si>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</si>
  <si>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</si>
  <si>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</si>
  <si>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</si>
  <si>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</si>
  <si>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</si>
  <si>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</si>
  <si>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</si>
  <si>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</si>
  <si>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</si>
  <si>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</si>
  <si>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</si>
  <si>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</si>
  <si>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</si>
  <si>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</si>
  <si>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</si>
  <si>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</si>
  <si>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</si>
  <si>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</si>
  <si>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</si>
  <si>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</si>
  <si>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</si>
  <si>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</si>
  <si>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</si>
  <si>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</si>
  <si>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</si>
  <si>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</si>
  <si>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</si>
  <si>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</si>
  <si>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</si>
  <si>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</si>
  <si>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</si>
  <si>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</si>
  <si>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</si>
  <si>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</si>
  <si>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</si>
  <si>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</si>
  <si>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</si>
  <si>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</si>
  <si>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</si>
  <si>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</si>
  <si>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</si>
  <si>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</si>
  <si>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</si>
  <si>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</si>
  <si>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</si>
  <si>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</si>
  <si>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</si>
  <si>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</si>
  <si>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</si>
  <si>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</si>
  <si>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</si>
  <si>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</si>
  <si>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</si>
  <si>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</si>
  <si>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</si>
  <si>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</si>
  <si>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</si>
  <si>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</si>
  <si>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</si>
  <si>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</si>
  <si>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</si>
  <si>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</si>
  <si>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</si>
  <si>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</si>
  <si>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</si>
  <si>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</si>
  <si>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</si>
  <si>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</si>
  <si>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</si>
  <si>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</si>
  <si>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</si>
  <si>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</si>
  <si>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</si>
  <si>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</si>
  <si>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</si>
  <si>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</si>
  <si>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</si>
  <si>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</si>
  <si>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</si>
  <si>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</si>
  <si>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</si>
  <si>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</si>
  <si>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</si>
  <si>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</si>
  <si>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</si>
  <si>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</si>
  <si>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</si>
  <si>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</si>
  <si>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</si>
  <si>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</si>
  <si>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</si>
  <si>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</si>
  <si>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</si>
  <si>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</si>
  <si>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</si>
  <si>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</si>
  <si>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</si>
  <si>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</si>
  <si>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</si>
  <si>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</si>
  <si>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</si>
  <si>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</si>
  <si>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</si>
  <si>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</si>
  <si>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</si>
  <si>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</si>
  <si>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</si>
  <si>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</si>
  <si>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</si>
  <si>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</si>
  <si>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</si>
  <si>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</si>
  <si>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</si>
  <si>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</si>
  <si>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</si>
  <si>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</si>
  <si>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</si>
  <si>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</si>
  <si>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</si>
  <si>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</si>
  <si>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</si>
  <si>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</si>
  <si>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</si>
  <si>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</si>
  <si>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</si>
  <si>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</si>
  <si>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</si>
  <si>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</si>
  <si>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</si>
  <si>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</si>
  <si>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</si>
  <si>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</si>
  <si>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</si>
  <si>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</si>
  <si>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</si>
  <si>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</si>
  <si>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</si>
  <si>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</si>
  <si>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</si>
  <si>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</si>
  <si>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</si>
  <si>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</si>
  <si>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</si>
  <si>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</si>
  <si>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</si>
  <si>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</si>
  <si>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</si>
  <si>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</si>
  <si>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</si>
  <si>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</si>
  <si>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</si>
  <si>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</si>
  <si>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</si>
  <si>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</si>
  <si>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</si>
  <si>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</si>
  <si>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</si>
  <si>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</si>
  <si>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</si>
  <si>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</si>
  <si>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</si>
  <si>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</si>
  <si>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</si>
  <si>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</si>
  <si>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</si>
  <si>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</si>
  <si>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</si>
  <si>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</si>
  <si>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</si>
  <si>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</si>
  <si>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</si>
  <si>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</si>
  <si>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</si>
  <si>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</si>
  <si>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</si>
  <si>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</si>
  <si>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</si>
  <si>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</si>
  <si>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</si>
  <si>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</si>
  <si>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</si>
  <si>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</si>
  <si>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</si>
  <si>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</si>
  <si>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</si>
  <si>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</si>
  <si>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</si>
  <si>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</si>
  <si>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</si>
  <si>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</si>
  <si>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</si>
  <si>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</si>
  <si>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</si>
  <si>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</si>
  <si>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</si>
  <si>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</si>
  <si>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</si>
  <si>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</si>
  <si>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</si>
  <si>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</si>
  <si>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</si>
  <si>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</si>
  <si>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</si>
  <si>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</si>
  <si>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</si>
  <si>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</si>
  <si>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</si>
  <si>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</si>
  <si>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</si>
  <si>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</si>
  <si>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</si>
  <si>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</si>
  <si>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</si>
  <si>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</si>
  <si>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</si>
  <si>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</si>
  <si>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</si>
  <si>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</si>
  <si>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</si>
  <si>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</si>
  <si>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</si>
  <si>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</si>
  <si>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</si>
  <si>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</si>
  <si>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</si>
  <si>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</si>
  <si>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</si>
  <si>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</si>
  <si>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</si>
  <si>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</si>
  <si>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</si>
  <si>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</si>
  <si>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</si>
  <si>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</si>
  <si>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</si>
  <si>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</si>
  <si>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</si>
  <si>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</si>
  <si>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</si>
  <si>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</si>
  <si>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</si>
  <si>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</si>
  <si>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</si>
  <si>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</si>
  <si>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</si>
  <si>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</si>
  <si>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</si>
  <si>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</si>
  <si>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</si>
  <si>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</si>
  <si>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</si>
  <si>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</si>
  <si>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</si>
  <si>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</si>
  <si>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</si>
  <si>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</si>
  <si>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</si>
  <si>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</si>
  <si>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</si>
  <si>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</si>
  <si>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</si>
  <si>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</si>
  <si>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</si>
  <si>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</si>
  <si>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</si>
  <si>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</si>
  <si>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</si>
  <si>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</si>
  <si>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</si>
  <si>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</si>
  <si>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</si>
  <si>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</si>
  <si>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</si>
  <si>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</si>
  <si>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</si>
  <si>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</si>
  <si>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</si>
  <si>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</si>
  <si>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</si>
  <si>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</si>
  <si>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</si>
  <si>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</si>
  <si>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</si>
  <si>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</si>
  <si>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</si>
  <si>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</si>
  <si>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</si>
  <si>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</si>
  <si>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</si>
  <si>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</si>
  <si>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</si>
  <si>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</si>
  <si>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</si>
  <si>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</si>
  <si>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</si>
  <si>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</si>
  <si>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</si>
  <si>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</si>
  <si>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</si>
  <si>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</si>
  <si>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</si>
  <si>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</si>
  <si>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</si>
  <si>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</si>
  <si>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</si>
  <si>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</si>
  <si>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</si>
  <si>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</si>
  <si>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</si>
  <si>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</si>
  <si>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</si>
  <si>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</si>
  <si>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</si>
  <si>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</si>
  <si>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</si>
  <si>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</si>
  <si>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</si>
  <si>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</si>
  <si>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</si>
  <si>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</si>
  <si>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</si>
  <si>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</si>
  <si>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</si>
  <si>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</si>
  <si>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</si>
  <si>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</si>
  <si>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</si>
  <si>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</si>
  <si>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</si>
  <si>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</si>
  <si>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</si>
  <si>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</si>
  <si>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</si>
  <si>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</si>
  <si>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</si>
  <si>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</si>
  <si>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</si>
  <si>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</si>
  <si>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</si>
  <si>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</si>
  <si>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</si>
  <si>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</si>
  <si>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</si>
  <si>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</si>
  <si>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</si>
  <si>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</si>
  <si>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</si>
  <si>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</si>
  <si>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</si>
  <si>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</si>
  <si>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</si>
  <si>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</si>
  <si>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</si>
  <si>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</si>
  <si>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</si>
  <si>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</si>
  <si>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</si>
  <si>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</si>
  <si>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</si>
  <si>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</si>
  <si>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</si>
  <si>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</si>
  <si>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</si>
  <si>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</si>
  <si>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</si>
  <si>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</si>
  <si>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</si>
  <si>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</si>
  <si>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</si>
  <si>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</si>
  <si>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</si>
  <si>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</si>
  <si>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</si>
  <si>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</si>
  <si>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</si>
  <si>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</si>
  <si>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</si>
  <si>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</si>
  <si>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</si>
  <si>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</si>
  <si>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</si>
  <si>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</si>
  <si>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</si>
  <si>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</si>
  <si>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</si>
  <si>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</si>
  <si>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</si>
  <si>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</si>
  <si>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</si>
  <si>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</si>
  <si>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</si>
  <si>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</si>
  <si>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</si>
  <si>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</si>
  <si>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</si>
  <si>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</si>
  <si>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</si>
  <si>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</si>
  <si>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</si>
  <si>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</si>
  <si>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</si>
  <si>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</si>
  <si>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</si>
  <si>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</si>
  <si>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</si>
  <si>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</si>
  <si>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</si>
  <si>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</si>
  <si>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</si>
  <si>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</si>
  <si>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</si>
  <si>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</si>
  <si>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</si>
  <si>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</si>
  <si>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</si>
  <si>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</si>
  <si>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</si>
  <si>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</si>
  <si>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</si>
  <si>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</si>
  <si>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</si>
  <si>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</si>
  <si>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</si>
  <si>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</si>
  <si>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</si>
  <si>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</si>
  <si>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</si>
  <si>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</si>
  <si>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</si>
  <si>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</si>
  <si>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</si>
  <si>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</si>
  <si>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</si>
  <si>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</si>
  <si>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</si>
  <si>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</si>
  <si>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</si>
  <si>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</si>
  <si>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</si>
  <si>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</si>
  <si>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</si>
  <si>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</si>
  <si>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</si>
  <si>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</si>
  <si>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</si>
  <si>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</si>
  <si>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</si>
  <si>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</si>
  <si>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</si>
  <si>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</si>
  <si>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</si>
  <si>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</si>
  <si>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</si>
  <si>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</si>
  <si>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</si>
  <si>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</si>
  <si>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</si>
  <si>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</si>
  <si>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</si>
  <si>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</si>
  <si>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</si>
  <si>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</si>
  <si>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</si>
  <si>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</si>
  <si>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</si>
  <si>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</si>
  <si>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</si>
  <si>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</si>
  <si>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</si>
  <si>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</si>
  <si>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</si>
  <si>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</si>
  <si>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</si>
  <si>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</si>
  <si>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</si>
  <si>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</si>
  <si>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</si>
  <si>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</si>
  <si>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</si>
  <si>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</si>
  <si>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</si>
  <si>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</si>
  <si>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</si>
  <si>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</si>
  <si>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</si>
  <si>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</si>
  <si>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</si>
  <si>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</si>
  <si>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</si>
  <si>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</si>
  <si>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</si>
  <si>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</si>
  <si>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</si>
  <si>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</si>
  <si>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</si>
  <si>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</si>
  <si>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</si>
  <si>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</si>
  <si>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</si>
  <si>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</si>
  <si>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</si>
  <si>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</si>
  <si>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</si>
  <si>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</si>
  <si>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</si>
  <si>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</si>
  <si>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</si>
  <si>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</si>
  <si>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</si>
  <si>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</si>
  <si>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</si>
  <si>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</si>
  <si>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</si>
  <si>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</si>
  <si>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</si>
  <si>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</si>
  <si>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</si>
  <si>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</si>
  <si>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</si>
  <si>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</si>
  <si>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</si>
  <si>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</si>
  <si>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</si>
  <si>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</si>
  <si>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</si>
  <si>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</si>
  <si>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</si>
  <si>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</si>
  <si>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</si>
  <si>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</si>
  <si>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</si>
  <si>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</si>
  <si>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</si>
  <si>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</si>
  <si>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</si>
  <si>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</si>
  <si>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</si>
  <si>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</si>
  <si>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</si>
  <si>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</si>
  <si>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</si>
  <si>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</si>
  <si>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</si>
  <si>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</si>
  <si>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</si>
  <si>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</si>
  <si>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</si>
  <si>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</si>
  <si>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</si>
  <si>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</si>
  <si>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</si>
  <si>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</si>
  <si>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</si>
  <si>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</si>
  <si>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</si>
  <si>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</si>
  <si>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</si>
  <si>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</si>
  <si>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</si>
  <si>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</si>
  <si>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</si>
  <si>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</si>
  <si>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</si>
  <si>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</si>
  <si>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</si>
  <si>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</si>
  <si>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</si>
  <si>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</si>
  <si>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</si>
  <si>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</si>
  <si>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</si>
  <si>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</si>
  <si>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</si>
  <si>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</si>
  <si>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</si>
  <si>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</si>
  <si>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</si>
  <si>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</si>
  <si>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</si>
  <si>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</si>
  <si>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</si>
  <si>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</si>
  <si>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</si>
  <si>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</si>
  <si>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</si>
  <si>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</si>
  <si>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</si>
  <si>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</si>
  <si>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</si>
  <si>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</si>
  <si>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</si>
  <si>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</si>
  <si>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</si>
  <si>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</si>
  <si>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</si>
  <si>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</si>
  <si>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</si>
  <si>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</si>
  <si>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</si>
  <si>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</si>
  <si>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</si>
  <si>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</si>
  <si>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</si>
  <si>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</si>
  <si>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</si>
  <si>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</si>
  <si>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</si>
  <si>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</si>
  <si>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</si>
  <si>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</si>
  <si>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</si>
  <si>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</si>
  <si>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</si>
  <si>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</si>
  <si>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</si>
  <si>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</si>
  <si>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</si>
  <si>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</si>
  <si>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</si>
  <si>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</si>
  <si>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</si>
  <si>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</si>
  <si>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</si>
  <si>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</si>
  <si>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</si>
  <si>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</si>
  <si>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</si>
  <si>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</si>
  <si>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</si>
  <si>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</si>
  <si>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</si>
  <si>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</si>
  <si>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</si>
  <si>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</si>
  <si>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</si>
  <si>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</si>
  <si>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</si>
  <si>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</si>
  <si>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</si>
  <si>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</si>
  <si>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</si>
  <si>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</si>
  <si>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</si>
  <si>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</si>
  <si>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</si>
  <si>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</si>
  <si>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</si>
  <si>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</si>
  <si>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</si>
  <si>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</si>
  <si>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</si>
  <si>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</si>
  <si>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</si>
  <si>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</si>
  <si>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</si>
  <si>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</si>
  <si>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</si>
  <si>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</si>
  <si>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</si>
  <si>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</si>
  <si>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</si>
  <si>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</si>
  <si>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</si>
  <si>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</si>
  <si>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</si>
  <si>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</si>
  <si>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</si>
  <si>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</si>
  <si>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</si>
  <si>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</si>
  <si>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</si>
  <si>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</si>
  <si>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</si>
  <si>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</si>
  <si>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</si>
  <si>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</si>
  <si>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</si>
  <si>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</si>
  <si>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</si>
  <si>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</si>
  <si>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</si>
  <si>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</si>
  <si>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</si>
  <si>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</si>
  <si>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</si>
  <si>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</si>
  <si>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</si>
  <si>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</si>
  <si>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</si>
  <si>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</si>
  <si>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</si>
  <si>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</si>
  <si>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</si>
  <si>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</si>
  <si>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</si>
  <si>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</si>
  <si>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</si>
  <si>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</si>
  <si>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</si>
  <si>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</si>
  <si>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</si>
  <si>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</si>
  <si>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</si>
  <si>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</si>
  <si>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</si>
  <si>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</si>
  <si>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</si>
  <si>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</si>
  <si>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</si>
  <si>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</si>
  <si>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</si>
  <si>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</si>
  <si>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</si>
  <si>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</si>
  <si>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</si>
  <si>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</si>
  <si>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</si>
  <si>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</si>
  <si>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</si>
  <si>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</si>
  <si>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</si>
  <si>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</si>
  <si>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</si>
  <si>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</si>
  <si>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</si>
  <si>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</si>
  <si>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</si>
  <si>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</si>
  <si>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</si>
  <si>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</si>
  <si>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</si>
  <si>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</si>
  <si>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</si>
  <si>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</si>
  <si>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</si>
  <si>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</si>
  <si>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</si>
  <si>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</si>
  <si>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</si>
  <si>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</si>
  <si>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</si>
  <si>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</si>
  <si>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</si>
  <si>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</si>
  <si>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</si>
  <si>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</si>
  <si>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</si>
  <si>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</si>
  <si>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</si>
  <si>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</si>
  <si>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</si>
  <si>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</si>
  <si>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</si>
  <si>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</si>
  <si>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</si>
  <si>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</si>
  <si>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</si>
  <si>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</si>
  <si>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</si>
  <si>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</si>
  <si>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</si>
  <si>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</si>
  <si>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</si>
  <si>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</si>
  <si>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</si>
  <si>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</si>
  <si>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</si>
  <si>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</si>
  <si>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</si>
  <si>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</si>
  <si>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</si>
  <si>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</si>
  <si>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</si>
  <si>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</si>
  <si>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</si>
  <si>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</si>
  <si>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</si>
  <si>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</si>
  <si>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</si>
  <si>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</si>
  <si>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</si>
  <si>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</si>
  <si>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</si>
  <si>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</si>
  <si>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</si>
  <si>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</si>
  <si>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</si>
  <si>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</si>
  <si>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</si>
  <si>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</si>
  <si>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</si>
  <si>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</si>
  <si>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</si>
  <si>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</si>
  <si>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</si>
  <si>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</si>
  <si>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</si>
  <si>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</si>
  <si>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</si>
  <si>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</si>
  <si>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</si>
  <si>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</si>
  <si>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</si>
  <si>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</si>
  <si>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</si>
  <si>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</si>
  <si>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</si>
  <si>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</si>
  <si>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</si>
  <si>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</si>
  <si>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</si>
  <si>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</si>
  <si>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</si>
  <si>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</si>
  <si>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</si>
  <si>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</si>
  <si>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</si>
  <si>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</si>
  <si>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</si>
  <si>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</si>
  <si>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</si>
  <si>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</si>
  <si>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</si>
  <si>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</si>
  <si>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</si>
  <si>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</si>
  <si>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</si>
  <si>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</si>
  <si>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</si>
  <si>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</si>
  <si>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</si>
  <si>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</si>
  <si>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</si>
  <si>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</si>
  <si>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</si>
  <si>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</si>
  <si>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</si>
  <si>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</si>
  <si>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</si>
  <si>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</si>
  <si>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</si>
  <si>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</si>
  <si>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</si>
  <si>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</si>
  <si>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</si>
  <si>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</si>
  <si>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</si>
  <si>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</si>
  <si>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</si>
  <si>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</si>
  <si>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</si>
  <si>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</si>
  <si>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</si>
  <si>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</si>
  <si>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</si>
  <si>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</si>
  <si>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</si>
  <si>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</si>
  <si>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</si>
  <si>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</si>
  <si>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</si>
  <si>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</si>
  <si>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</si>
  <si>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</si>
  <si>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</si>
  <si>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</si>
  <si>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</si>
  <si>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</si>
  <si>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</si>
  <si>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</si>
  <si>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</si>
  <si>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</si>
  <si>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</si>
  <si>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</si>
  <si>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</si>
  <si>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</si>
  <si>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</si>
  <si>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</si>
  <si>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</si>
  <si>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</si>
  <si>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</si>
  <si>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</si>
  <si>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</si>
  <si>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</si>
  <si>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</si>
  <si>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</si>
  <si>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</si>
  <si>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</si>
  <si>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</si>
  <si>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</si>
  <si>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</si>
  <si>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</si>
  <si>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</si>
  <si>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</si>
  <si>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</si>
  <si>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</si>
  <si>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</si>
  <si>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</si>
  <si>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</si>
  <si>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</si>
  <si>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</si>
  <si>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</si>
  <si>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</si>
  <si>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</si>
  <si>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</si>
  <si>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</si>
  <si>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</si>
  <si>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</si>
  <si>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</si>
  <si>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</si>
  <si>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</si>
  <si>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</si>
  <si>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</si>
  <si>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</si>
  <si>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</si>
  <si>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</si>
  <si>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</si>
  <si>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</si>
  <si>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</si>
  <si>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</si>
  <si>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</si>
  <si>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</si>
  <si>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</si>
  <si>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</si>
  <si>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</si>
  <si>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</si>
  <si>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</si>
  <si>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</si>
  <si>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</si>
  <si>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</si>
  <si>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</si>
  <si>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</si>
  <si>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</si>
  <si>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</si>
  <si>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</si>
  <si>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</si>
  <si>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</si>
  <si>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</si>
  <si>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</si>
  <si>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</si>
  <si>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</si>
  <si>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</si>
  <si>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</si>
  <si>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</si>
  <si>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</si>
  <si>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</si>
  <si>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</si>
  <si>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</si>
  <si>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</si>
  <si>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</si>
  <si>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</si>
  <si>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</si>
  <si>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</si>
  <si>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</si>
  <si>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</si>
  <si>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</si>
  <si>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</si>
  <si>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</si>
  <si>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</si>
  <si>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</si>
  <si>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</si>
  <si>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</si>
  <si>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</si>
  <si>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</si>
  <si>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</si>
  <si>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</si>
  <si>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</si>
  <si>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</si>
  <si>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</si>
  <si>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</si>
  <si>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</si>
  <si>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</si>
  <si>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</si>
  <si>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</si>
  <si>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</si>
  <si>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</si>
  <si>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</si>
  <si>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</si>
  <si>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</si>
  <si>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</si>
  <si>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</si>
  <si>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</si>
  <si>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</si>
  <si>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</si>
  <si>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</si>
  <si>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</si>
  <si>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</si>
  <si>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</si>
  <si>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</si>
  <si>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</si>
  <si>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</si>
  <si>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</si>
  <si>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</si>
  <si>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</si>
  <si>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</si>
  <si>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</si>
  <si>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</si>
  <si>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</si>
  <si>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</si>
  <si>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</si>
  <si>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</si>
  <si>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</si>
  <si>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</si>
  <si>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</si>
  <si>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</si>
  <si>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</si>
  <si>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</si>
  <si>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</si>
  <si>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</si>
  <si>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</si>
  <si>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</si>
  <si>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</si>
  <si>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</si>
  <si>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</si>
  <si>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</si>
  <si>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</si>
  <si>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</si>
  <si>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</si>
  <si>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</si>
  <si>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</si>
  <si>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</si>
  <si>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</si>
  <si>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</si>
  <si>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</si>
  <si>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</si>
  <si>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</si>
  <si>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</si>
  <si>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</si>
  <si>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</si>
  <si>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</si>
  <si>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</si>
  <si>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</si>
  <si>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</si>
  <si>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</si>
  <si>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</si>
  <si>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</si>
  <si>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</si>
  <si>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</si>
  <si>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</si>
  <si>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</si>
  <si>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</si>
  <si>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</si>
  <si>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</si>
  <si>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</si>
  <si>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</si>
  <si>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</si>
  <si>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</si>
  <si>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</si>
  <si>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</si>
  <si>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</si>
  <si>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</si>
  <si>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</si>
  <si>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</si>
  <si>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</si>
  <si>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</si>
  <si>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</si>
  <si>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</si>
  <si>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</si>
  <si>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</si>
  <si>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</si>
  <si>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</si>
  <si>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</si>
  <si>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</si>
  <si>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</si>
  <si>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</si>
  <si>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</si>
  <si>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</si>
  <si>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</si>
  <si>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</si>
  <si>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</si>
  <si>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</si>
  <si>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</si>
  <si>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</si>
  <si>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</si>
  <si>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</si>
  <si>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</si>
  <si>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</si>
  <si>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</si>
  <si>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</si>
  <si>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</si>
  <si>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</si>
  <si>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</si>
  <si>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</si>
  <si>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</si>
  <si>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</si>
  <si>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</si>
  <si>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</si>
  <si>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</si>
  <si>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</si>
  <si>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</si>
  <si>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</si>
  <si>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</si>
  <si>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</si>
  <si>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</si>
  <si>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</si>
  <si>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</si>
  <si>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</si>
  <si>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</si>
  <si>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</si>
  <si>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</si>
  <si>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</si>
  <si>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</si>
  <si>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</si>
  <si>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</si>
  <si>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</si>
  <si>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</si>
  <si>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</si>
  <si>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</si>
  <si>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</si>
  <si>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</si>
  <si>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</si>
  <si>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</si>
  <si>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</si>
  <si>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</si>
  <si>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</si>
  <si>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</si>
  <si>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</si>
  <si>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</si>
  <si>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</si>
  <si>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</si>
  <si>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</si>
  <si>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</si>
  <si>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</si>
  <si>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</si>
  <si>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</si>
  <si>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</si>
  <si>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</si>
  <si>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</si>
  <si>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</si>
  <si>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</si>
  <si>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</si>
  <si>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</si>
  <si>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</si>
  <si>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</si>
  <si>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</si>
  <si>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</si>
  <si>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</si>
  <si>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</si>
  <si>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</si>
  <si>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</si>
  <si>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</si>
  <si>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</si>
  <si>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</si>
  <si>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</si>
  <si>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</si>
  <si>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</si>
  <si>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</si>
  <si>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</si>
  <si>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</si>
  <si>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</si>
  <si>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</si>
  <si>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</si>
  <si>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</si>
  <si>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</si>
  <si>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</si>
  <si>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</si>
  <si>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</si>
  <si>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</si>
  <si>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</si>
  <si>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</si>
  <si>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</si>
  <si>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</si>
  <si>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</si>
  <si>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</si>
  <si>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</si>
  <si>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</si>
  <si>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</si>
  <si>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</si>
  <si>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</si>
  <si>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</si>
  <si>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</si>
  <si>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</si>
  <si>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</si>
  <si>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</si>
  <si>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</si>
  <si>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</si>
  <si>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</si>
  <si>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</si>
  <si>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</si>
  <si>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</si>
  <si>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</si>
  <si>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</si>
  <si>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</si>
  <si>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</si>
  <si>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</si>
  <si>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</si>
  <si>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</si>
  <si>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</si>
  <si>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</si>
  <si>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</si>
  <si>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</si>
  <si>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</si>
  <si>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</si>
  <si>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</si>
  <si>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</si>
  <si>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</si>
  <si>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</si>
  <si>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</si>
  <si>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</si>
  <si>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</si>
  <si>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</si>
  <si>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</si>
  <si>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</si>
  <si>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</si>
  <si>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</si>
  <si>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</si>
  <si>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</si>
  <si>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</si>
  <si>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</si>
  <si>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</si>
  <si>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</si>
  <si>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</si>
  <si>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</si>
  <si>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</si>
  <si>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</si>
  <si>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</si>
  <si>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</si>
  <si>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</si>
  <si>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</si>
  <si>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</si>
  <si>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</si>
  <si>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</si>
  <si>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</si>
  <si>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</si>
  <si>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</si>
  <si>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</si>
  <si>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</si>
  <si>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</si>
  <si>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</si>
  <si>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</si>
  <si>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</si>
  <si>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</si>
  <si>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</si>
  <si>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</si>
  <si>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</si>
  <si>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</si>
  <si>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</si>
  <si>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</si>
  <si>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</si>
  <si>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</si>
  <si>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</si>
  <si>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</si>
  <si>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</si>
  <si>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</si>
  <si>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</si>
  <si>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</si>
  <si>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</si>
  <si>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</si>
  <si>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</si>
  <si>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</si>
  <si>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</si>
  <si>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</si>
  <si>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</si>
  <si>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</si>
  <si>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</si>
  <si>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</si>
  <si>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</si>
  <si>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</si>
  <si>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</si>
  <si>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</si>
  <si>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</si>
  <si>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</si>
  <si>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</si>
  <si>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</si>
  <si>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</si>
  <si>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</si>
  <si>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</si>
  <si>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</si>
  <si>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</si>
  <si>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</si>
  <si>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</si>
  <si>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</si>
  <si>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</si>
  <si>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</si>
  <si>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</si>
  <si>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</si>
  <si>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</si>
  <si>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</si>
  <si>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</si>
  <si>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</si>
  <si>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</si>
  <si>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</si>
  <si>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</si>
  <si>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</si>
  <si>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</si>
  <si>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</si>
  <si>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</si>
  <si>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</si>
  <si>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</si>
  <si>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</si>
  <si>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</si>
  <si>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</si>
  <si>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</si>
  <si>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</si>
  <si>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</si>
  <si>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</si>
  <si>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</si>
  <si>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</si>
  <si>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</si>
  <si>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</si>
  <si>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</si>
  <si>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</si>
  <si>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</si>
  <si>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</si>
  <si>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</si>
  <si>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</si>
  <si>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</si>
  <si>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</si>
  <si>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</si>
  <si>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</si>
  <si>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</si>
  <si>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</si>
  <si>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</si>
  <si>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</si>
  <si>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</si>
  <si>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</si>
  <si>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</si>
  <si>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</si>
  <si>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</si>
  <si>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</si>
  <si>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</si>
  <si>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</si>
  <si>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</si>
  <si>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</si>
  <si>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</si>
  <si>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</si>
  <si>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</si>
  <si>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</si>
  <si>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</si>
  <si>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</si>
  <si>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</si>
  <si>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</si>
  <si>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</si>
  <si>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</si>
  <si>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</si>
  <si>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</si>
  <si>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</si>
  <si>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</si>
  <si>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</si>
  <si>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</si>
  <si>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</si>
  <si>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</si>
  <si>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</si>
  <si>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</si>
  <si>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</si>
  <si>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</si>
  <si>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</si>
  <si>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</si>
  <si>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</si>
  <si>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</si>
  <si>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</si>
  <si>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</si>
  <si>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</si>
  <si>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</si>
  <si>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</si>
  <si>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</si>
  <si>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</si>
  <si>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</si>
  <si>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</si>
  <si>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</si>
  <si>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</si>
  <si>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</si>
  <si>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</si>
  <si>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</si>
  <si>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</si>
  <si>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</si>
  <si>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</si>
  <si>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</si>
  <si>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</si>
  <si>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</si>
  <si>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</si>
  <si>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</si>
  <si>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</si>
  <si>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</si>
  <si>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</si>
  <si>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</si>
  <si>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</si>
  <si>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</si>
  <si>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</si>
  <si>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</si>
  <si>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</si>
  <si>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</si>
  <si>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</si>
  <si>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</si>
  <si>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</si>
  <si>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</si>
  <si>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</si>
  <si>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</si>
  <si>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</si>
  <si>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</si>
  <si>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</si>
  <si>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</si>
  <si>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</si>
  <si>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</si>
  <si>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</si>
  <si>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</si>
  <si>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</si>
  <si>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</si>
  <si>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</si>
  <si>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</si>
  <si>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</si>
  <si>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</si>
  <si>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</si>
  <si>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</si>
  <si>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</si>
  <si>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</si>
  <si>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</si>
  <si>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</si>
  <si>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</si>
  <si>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</si>
  <si>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</si>
  <si>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</si>
  <si>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</si>
  <si>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</si>
  <si>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</si>
  <si>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</si>
  <si>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</si>
  <si>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</si>
  <si>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</si>
  <si>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</si>
  <si>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</si>
  <si>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</si>
  <si>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</si>
  <si>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</si>
  <si>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</si>
  <si>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</si>
  <si>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</si>
  <si>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</si>
  <si>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</si>
  <si>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</si>
  <si>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</si>
  <si>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</si>
  <si>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</si>
  <si>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</si>
  <si>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</si>
  <si>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</si>
  <si>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</si>
  <si>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</si>
  <si>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</si>
  <si>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</si>
  <si>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</si>
  <si>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</si>
  <si>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</si>
  <si>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</si>
  <si>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</si>
  <si>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</si>
  <si>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</si>
  <si>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</si>
  <si>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</si>
  <si>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</si>
  <si>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</si>
  <si>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</si>
  <si>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</si>
  <si>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</si>
  <si>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</si>
  <si>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</si>
  <si>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</si>
  <si>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</si>
  <si>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</si>
  <si>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</si>
  <si>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</si>
  <si>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</si>
  <si>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</si>
  <si>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</si>
  <si>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</si>
  <si>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</si>
  <si>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</si>
  <si>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</si>
  <si>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</si>
  <si>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</si>
  <si>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</si>
  <si>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</si>
  <si>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</si>
  <si>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</si>
  <si>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</si>
  <si>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</si>
  <si>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</si>
  <si>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</si>
  <si>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</si>
  <si>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</si>
  <si>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</si>
  <si>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</si>
  <si>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</si>
  <si>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</si>
  <si>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</si>
  <si>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</si>
  <si>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</si>
  <si>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</si>
  <si>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</si>
  <si>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</si>
  <si>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</si>
  <si>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</si>
  <si>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</si>
  <si>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</si>
  <si>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</si>
  <si>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</si>
  <si>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</si>
  <si>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</si>
  <si>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</si>
  <si>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</si>
  <si>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</si>
  <si>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</si>
  <si>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</si>
  <si>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</si>
  <si>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</si>
  <si>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</si>
  <si>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</si>
  <si>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</si>
  <si>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</si>
  <si>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</si>
  <si>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</si>
  <si>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</si>
  <si>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</si>
  <si>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</si>
  <si>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</si>
  <si>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</si>
  <si>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</si>
  <si>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</si>
  <si>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</si>
  <si>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</si>
  <si>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</si>
  <si>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</si>
  <si>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</si>
  <si>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</si>
  <si>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</si>
  <si>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</si>
  <si>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</si>
  <si>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</si>
  <si>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</si>
  <si>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</si>
  <si>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</si>
  <si>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</si>
  <si>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</si>
  <si>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</si>
  <si>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</si>
  <si>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</si>
  <si>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</si>
  <si>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</si>
  <si>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</si>
  <si>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</si>
  <si>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</si>
  <si>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</si>
  <si>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</si>
  <si>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</si>
  <si>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</si>
  <si>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</si>
  <si>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</si>
  <si>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</si>
  <si>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</si>
  <si>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</si>
  <si>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</si>
  <si>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</si>
  <si>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</si>
  <si>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</si>
  <si>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</si>
  <si>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</si>
  <si>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</si>
  <si>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</si>
  <si>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</si>
  <si>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</si>
  <si>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</si>
  <si>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</si>
  <si>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</si>
  <si>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</si>
  <si>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</si>
  <si>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</si>
  <si>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</si>
  <si>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</si>
  <si>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</si>
  <si>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</si>
  <si>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</si>
  <si>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</si>
  <si>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</si>
  <si>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</si>
  <si>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</si>
  <si>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</si>
  <si>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</si>
  <si>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</si>
  <si>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</si>
  <si>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</si>
  <si>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</si>
  <si>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</si>
  <si>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</si>
  <si>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</si>
  <si>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</si>
  <si>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</si>
  <si>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</si>
  <si>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</si>
  <si>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</si>
  <si>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</si>
  <si>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</si>
  <si>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</si>
  <si>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</si>
  <si>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</si>
  <si>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</si>
  <si>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</si>
  <si>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</si>
  <si>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</si>
  <si>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</si>
  <si>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</si>
  <si>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</si>
  <si>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</si>
  <si>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</si>
  <si>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</si>
  <si>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</si>
  <si>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</si>
  <si>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</si>
  <si>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</si>
  <si>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</si>
  <si>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</si>
  <si>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</si>
  <si>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</si>
  <si>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</si>
  <si>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</si>
  <si>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</si>
  <si>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</si>
  <si>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</si>
  <si>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</si>
  <si>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</si>
  <si>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</si>
  <si>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</si>
  <si>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</si>
  <si>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</si>
  <si>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</si>
  <si>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</si>
  <si>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</si>
  <si>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</si>
  <si>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</si>
  <si>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</si>
  <si>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</si>
  <si>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</si>
  <si>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</si>
  <si>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</si>
  <si>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</si>
  <si>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</si>
  <si>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</si>
  <si>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</si>
  <si>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</si>
  <si>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</si>
  <si>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</si>
  <si>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</si>
  <si>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</si>
  <si>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</si>
  <si>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</si>
  <si>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</si>
  <si>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</si>
  <si>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</si>
  <si>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</si>
  <si>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</si>
  <si>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</si>
  <si>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</si>
  <si>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</si>
  <si>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</si>
  <si>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</si>
  <si>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</si>
  <si>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</si>
  <si>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</si>
  <si>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</si>
  <si>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</si>
  <si>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</si>
  <si>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</si>
  <si>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</si>
  <si>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</si>
  <si>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</si>
  <si>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</si>
  <si>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</si>
  <si>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</si>
  <si>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</si>
  <si>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</si>
  <si>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</si>
  <si>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</si>
  <si>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</si>
  <si>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</si>
  <si>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</si>
  <si>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</si>
  <si>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</si>
  <si>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</si>
  <si>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</si>
  <si>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</si>
  <si>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</si>
  <si>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</si>
  <si>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</si>
  <si>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</si>
  <si>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</si>
  <si>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</si>
  <si>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</si>
  <si>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</si>
  <si>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</si>
  <si>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</si>
  <si>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</si>
  <si>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</si>
  <si>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</si>
  <si>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</si>
  <si>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</si>
  <si>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</si>
  <si>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</si>
  <si>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</si>
  <si>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</si>
  <si>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</si>
  <si>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</si>
  <si>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</si>
  <si>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</si>
  <si>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</si>
  <si>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</si>
  <si>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</si>
  <si>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</si>
  <si>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</si>
  <si>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</si>
  <si>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</si>
  <si>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</si>
  <si>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</si>
  <si>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</si>
  <si>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</si>
  <si>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</si>
  <si>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</si>
  <si>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</si>
  <si>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</si>
  <si>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</si>
  <si>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</si>
  <si>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</si>
  <si>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</si>
  <si>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</si>
  <si>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</si>
  <si>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</si>
  <si>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</si>
  <si>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</si>
  <si>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</si>
  <si>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</si>
  <si>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</si>
  <si>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</si>
  <si>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</si>
  <si>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</si>
  <si>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</si>
  <si>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</si>
  <si>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</si>
  <si>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</si>
  <si>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</si>
  <si>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</si>
  <si>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</si>
  <si>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</si>
  <si>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</si>
  <si>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</si>
  <si>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</si>
  <si>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</si>
  <si>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</si>
  <si>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</si>
  <si>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</si>
  <si>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</si>
  <si>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</si>
  <si>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</si>
  <si>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</si>
  <si>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</si>
  <si>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</si>
  <si>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</si>
  <si>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</si>
  <si>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</si>
  <si>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</si>
  <si>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</si>
  <si>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</si>
  <si>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</si>
  <si>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</si>
  <si>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</si>
  <si>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</si>
  <si>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</si>
  <si>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</si>
  <si>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</si>
  <si>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</si>
  <si>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</si>
  <si>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</si>
  <si>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</si>
  <si>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</si>
  <si>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</si>
  <si>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</si>
  <si>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</si>
  <si>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</si>
  <si>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</si>
  <si>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</si>
  <si>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</si>
  <si>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</si>
  <si>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</si>
  <si>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</si>
  <si>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</si>
  <si>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</si>
  <si>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</si>
  <si>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</si>
  <si>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</si>
  <si>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</si>
  <si>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</si>
  <si>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</si>
  <si>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</si>
  <si>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</si>
  <si>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</si>
  <si>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</si>
  <si>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</si>
  <si>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</si>
  <si>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</si>
  <si>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</si>
  <si>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</si>
  <si>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</si>
  <si>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</si>
  <si>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</si>
  <si>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</si>
  <si>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</si>
  <si>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</si>
  <si>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</si>
  <si>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</si>
  <si>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</si>
  <si>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</si>
  <si>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</si>
  <si>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</si>
  <si>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</si>
  <si>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</si>
  <si>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</si>
  <si>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</si>
  <si>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</si>
  <si>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</si>
  <si>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</si>
  <si>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</si>
  <si>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</si>
  <si>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</si>
  <si>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</si>
  <si>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</si>
  <si>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</si>
  <si>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</si>
  <si>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</si>
  <si>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</si>
  <si>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</si>
  <si>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</si>
  <si>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</si>
  <si>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</si>
  <si>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</si>
  <si>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</si>
  <si>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</si>
  <si>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</si>
  <si>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</si>
  <si>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</si>
  <si>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</si>
  <si>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</si>
  <si>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</si>
  <si>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</si>
  <si>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</si>
  <si>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</si>
  <si>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</si>
  <si>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</si>
  <si>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</si>
  <si>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</si>
  <si>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</si>
  <si>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</si>
  <si>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</si>
  <si>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</si>
  <si>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</si>
  <si>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</si>
  <si>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</si>
  <si>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</si>
  <si>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</si>
  <si>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</si>
  <si>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</si>
  <si>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</si>
  <si>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</si>
  <si>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</si>
  <si>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</si>
  <si>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</si>
  <si>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</si>
  <si>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</si>
  <si>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</si>
  <si>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</si>
  <si>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</si>
  <si>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</si>
  <si>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</si>
  <si>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</si>
  <si>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</si>
  <si>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</si>
  <si>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</si>
  <si>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</si>
  <si>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</si>
  <si>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</si>
  <si>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</si>
  <si>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</si>
  <si>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</si>
  <si>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</si>
  <si>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</si>
  <si>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</si>
  <si>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</si>
  <si>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</si>
  <si>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</si>
  <si>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</si>
  <si>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</si>
  <si>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</si>
  <si>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</si>
  <si>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</si>
  <si>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</si>
  <si>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</si>
  <si>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</si>
  <si>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</si>
  <si>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</si>
  <si>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</si>
  <si>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</si>
  <si>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</si>
  <si>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</si>
  <si>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</si>
  <si>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</si>
  <si>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</si>
  <si>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</si>
  <si>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</si>
  <si>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</si>
  <si>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</si>
  <si>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</si>
  <si>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</si>
  <si>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</si>
  <si>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</si>
  <si>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</si>
  <si>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</si>
  <si>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</si>
  <si>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</si>
  <si>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</si>
  <si>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</si>
  <si>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</si>
  <si>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</si>
  <si>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</si>
  <si>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</si>
  <si>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</si>
  <si>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</si>
  <si>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</si>
  <si>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</si>
  <si>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</si>
  <si>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</si>
  <si>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</si>
  <si>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</si>
  <si>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</si>
  <si>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</si>
  <si>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</si>
  <si>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</si>
  <si>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</si>
  <si>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</si>
  <si>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</si>
  <si>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</si>
  <si>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</si>
  <si>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</si>
  <si>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</si>
  <si>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</si>
  <si>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</si>
  <si>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</si>
  <si>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</si>
  <si>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</si>
  <si>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</si>
  <si>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</si>
  <si>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</si>
  <si>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</si>
  <si>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</si>
  <si>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</si>
  <si>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</si>
  <si>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</si>
  <si>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</si>
  <si>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</si>
  <si>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</si>
  <si>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</si>
  <si>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</si>
  <si>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</si>
  <si>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</si>
  <si>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</si>
  <si>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</si>
  <si>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</si>
  <si>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</si>
  <si>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</si>
  <si>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</si>
  <si>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</si>
  <si>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</si>
  <si>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</si>
  <si>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</si>
  <si>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</si>
  <si>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</si>
  <si>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</si>
  <si>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</si>
  <si>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</si>
  <si>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</si>
  <si>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</si>
  <si>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</si>
  <si>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</si>
  <si>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</si>
  <si>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</si>
  <si>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</si>
  <si>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</si>
  <si>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</si>
  <si>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</si>
  <si>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</si>
  <si>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</si>
  <si>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</si>
  <si>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</si>
  <si>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</si>
  <si>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</si>
  <si>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</si>
  <si>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</si>
  <si>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</si>
  <si>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</si>
  <si>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</si>
  <si>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</si>
  <si>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</si>
  <si>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</si>
  <si>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</si>
  <si>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</si>
  <si>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</si>
  <si>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</si>
  <si>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</si>
  <si>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</si>
  <si>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</si>
  <si>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</si>
  <si>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</si>
  <si>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</si>
  <si>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</si>
  <si>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</si>
  <si>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</si>
  <si>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</si>
  <si>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</si>
  <si>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</si>
  <si>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</si>
  <si>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</si>
  <si>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</si>
  <si>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</si>
  <si>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</si>
  <si>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</si>
  <si>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</si>
  <si>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</si>
  <si>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</si>
  <si>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</si>
  <si>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</si>
  <si>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</si>
  <si>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</si>
  <si>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</si>
  <si>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</si>
  <si>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</si>
  <si>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</si>
  <si>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</si>
  <si>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</si>
  <si>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</si>
  <si>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</si>
  <si>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</si>
  <si>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</si>
  <si>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</si>
  <si>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</si>
  <si>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</si>
  <si>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</si>
  <si>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</si>
  <si>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</si>
  <si>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</si>
  <si>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</si>
  <si>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</si>
  <si>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</si>
  <si>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</si>
  <si>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</si>
  <si>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</si>
  <si>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</si>
  <si>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</si>
  <si>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</si>
  <si>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</si>
  <si>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</si>
  <si>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</si>
  <si>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</si>
  <si>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</si>
  <si>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</si>
  <si>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</si>
  <si>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</si>
  <si>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</si>
  <si>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</si>
  <si>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</si>
  <si>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</si>
  <si>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</si>
  <si>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</si>
  <si>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</si>
  <si>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</si>
  <si>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</si>
  <si>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</si>
  <si>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</si>
  <si>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</si>
  <si>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</si>
  <si>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</si>
  <si>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</si>
  <si>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</si>
  <si>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</si>
  <si>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</si>
  <si>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</si>
  <si>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</si>
  <si>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</si>
  <si>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</si>
  <si>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</si>
  <si>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</si>
  <si>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</si>
  <si>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</si>
  <si>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</si>
  <si>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</si>
  <si>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</si>
  <si>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</si>
  <si>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</si>
  <si>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</si>
  <si>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</si>
  <si>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</si>
  <si>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</si>
  <si>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</si>
  <si>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</si>
  <si>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</si>
  <si>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</si>
  <si>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</si>
  <si>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</si>
  <si>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</si>
  <si>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</si>
  <si>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</si>
  <si>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</si>
  <si>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</si>
  <si>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</si>
  <si>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</si>
  <si>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</si>
  <si>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</si>
  <si>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</si>
  <si>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</si>
  <si>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</si>
  <si>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</si>
  <si>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</si>
  <si>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</si>
  <si>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</si>
  <si>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</si>
  <si>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</si>
  <si>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</si>
  <si>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</si>
  <si>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</si>
  <si>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</si>
  <si>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</si>
  <si>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</si>
  <si>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</si>
  <si>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</si>
  <si>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</si>
  <si>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</si>
  <si>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</si>
  <si>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</si>
  <si>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</si>
  <si>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</si>
  <si>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</si>
  <si>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</si>
  <si>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</si>
  <si>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</si>
  <si>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</si>
  <si>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</si>
  <si>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</si>
  <si>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</si>
  <si>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</si>
  <si>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</si>
  <si>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</si>
  <si>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</si>
  <si>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</si>
  <si>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</si>
  <si>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</si>
  <si>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</si>
  <si>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</si>
  <si>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</si>
  <si>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</si>
  <si>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</si>
  <si>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</si>
  <si>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</si>
  <si>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</si>
  <si>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</si>
  <si>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</si>
  <si>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</si>
  <si>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</si>
  <si>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</si>
  <si>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</si>
  <si>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</si>
  <si>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</si>
  <si>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</si>
  <si>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</si>
  <si>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</si>
  <si>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</si>
  <si>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</si>
  <si>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</si>
  <si>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</si>
  <si>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</si>
  <si>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</si>
  <si>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</si>
  <si>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</si>
  <si>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</si>
  <si>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</si>
  <si>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</si>
  <si>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</si>
  <si>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</si>
  <si>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</si>
  <si>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</si>
  <si>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</si>
  <si>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</si>
  <si>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</si>
  <si>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</si>
  <si>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</si>
  <si>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</si>
  <si>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</si>
  <si>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</si>
  <si>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</si>
  <si>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</si>
  <si>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</si>
  <si>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</si>
  <si>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</si>
  <si>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</si>
  <si>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</si>
  <si>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</si>
  <si>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</si>
  <si>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</si>
  <si>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</si>
  <si>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</si>
  <si>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</si>
  <si>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</si>
  <si>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</si>
  <si>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</si>
  <si>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</si>
  <si>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</si>
  <si>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</si>
  <si>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</si>
  <si>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</si>
  <si>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</si>
  <si>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</si>
  <si>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</si>
  <si>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</si>
  <si>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</si>
  <si>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</si>
  <si>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</si>
  <si>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</si>
  <si>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</si>
  <si>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</si>
  <si>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</si>
  <si>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</si>
  <si>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</si>
  <si>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</si>
  <si>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</si>
  <si>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</si>
  <si>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</si>
  <si>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</si>
  <si>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</si>
  <si>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</si>
  <si>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</si>
  <si>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</si>
  <si>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</si>
  <si>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</si>
  <si>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</si>
  <si>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</si>
  <si>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</si>
  <si>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</si>
  <si>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</si>
  <si>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</si>
  <si>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</si>
  <si>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</si>
  <si>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</si>
  <si>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</si>
  <si>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</si>
  <si>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</si>
  <si>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</si>
  <si>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</si>
  <si>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</si>
  <si>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</si>
  <si>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</si>
  <si>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</si>
  <si>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</si>
  <si>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</si>
  <si>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</si>
  <si>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</si>
  <si>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</si>
  <si>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</si>
  <si>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</si>
  <si>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</si>
  <si>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</si>
  <si>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</si>
  <si>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</si>
  <si>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</si>
  <si>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</si>
  <si>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</si>
  <si>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</si>
  <si>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</si>
  <si>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</si>
  <si>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</si>
  <si>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</si>
  <si>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</si>
  <si>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</si>
  <si>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</si>
  <si>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</si>
  <si>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</si>
  <si>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</si>
  <si>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</si>
  <si>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</si>
  <si>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</si>
  <si>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</si>
  <si>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</si>
  <si>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</si>
  <si>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</si>
  <si>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</si>
  <si>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</si>
  <si>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</si>
  <si>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</si>
  <si>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</si>
  <si>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</si>
  <si>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</si>
  <si>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</si>
  <si>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</si>
  <si>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</si>
  <si>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</si>
  <si>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</si>
  <si>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</si>
  <si>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</si>
  <si>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</si>
  <si>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</si>
  <si>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</si>
  <si>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</si>
  <si>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</si>
  <si>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</si>
  <si>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</si>
  <si>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</si>
  <si>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</si>
  <si>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</si>
  <si>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</si>
  <si>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</si>
  <si>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</si>
  <si>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</si>
  <si>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</si>
  <si>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</si>
  <si>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</si>
  <si>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</si>
  <si>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</si>
  <si>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</si>
  <si>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</si>
  <si>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</si>
  <si>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</si>
  <si>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</si>
  <si>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</si>
  <si>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</si>
  <si>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</si>
  <si>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</si>
  <si>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</si>
  <si>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</si>
  <si>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</si>
  <si>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</si>
  <si>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</si>
  <si>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</si>
  <si>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</si>
  <si>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</si>
  <si>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</si>
  <si>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</si>
  <si>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</si>
  <si>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</si>
  <si>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</si>
  <si>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</si>
  <si>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</si>
  <si>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</si>
  <si>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</si>
  <si>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</si>
  <si>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</si>
  <si>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</si>
  <si>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</si>
  <si>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</si>
  <si>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</si>
  <si>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</si>
  <si>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</si>
  <si>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</si>
  <si>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</si>
  <si>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</si>
  <si>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</si>
  <si>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</si>
  <si>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</si>
  <si>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</si>
  <si>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</si>
  <si>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</si>
  <si>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</si>
  <si>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</si>
  <si>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</si>
  <si>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</si>
  <si>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</si>
  <si>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</si>
  <si>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</si>
  <si>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</si>
  <si>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</si>
  <si>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</si>
  <si>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</si>
  <si>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</si>
  <si>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</si>
  <si>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</si>
  <si>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</si>
  <si>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</si>
  <si>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</si>
  <si>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</si>
  <si>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</si>
  <si>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</si>
  <si>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</si>
  <si>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</si>
  <si>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</si>
  <si>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</si>
  <si>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</si>
  <si>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</si>
  <si>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</si>
  <si>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</si>
  <si>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</si>
  <si>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</si>
  <si>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</si>
  <si>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</si>
  <si>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</si>
  <si>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</si>
  <si>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</si>
  <si>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</si>
  <si>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</si>
  <si>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</si>
  <si>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</si>
  <si>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</si>
  <si>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</si>
  <si>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</si>
  <si>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</si>
  <si>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</si>
  <si>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</si>
  <si>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</si>
  <si>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</si>
  <si>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</si>
  <si>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</si>
  <si>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</si>
  <si>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</si>
  <si>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</si>
  <si>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</si>
  <si>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</si>
  <si>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</si>
  <si>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</si>
  <si>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</si>
  <si>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</si>
  <si>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</si>
  <si>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</si>
  <si>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</si>
  <si>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</si>
  <si>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</si>
  <si>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</si>
  <si>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</si>
  <si>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</si>
  <si>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</si>
  <si>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</si>
  <si>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</si>
  <si>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</si>
  <si>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</si>
  <si>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</si>
  <si>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</si>
  <si>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</si>
  <si>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</si>
  <si>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</si>
  <si>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</si>
  <si>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</si>
  <si>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</si>
  <si>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</si>
  <si>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</si>
  <si>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</si>
  <si>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</si>
  <si>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</si>
  <si>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</si>
  <si>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</si>
  <si>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</si>
  <si>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</si>
  <si>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</si>
  <si>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</si>
  <si>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</si>
  <si>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</si>
  <si>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</si>
  <si>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</si>
  <si>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</si>
  <si>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</si>
  <si>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</si>
  <si>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</si>
  <si>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</si>
  <si>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</si>
  <si>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</si>
  <si>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</si>
  <si>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</si>
  <si>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</si>
  <si>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</si>
  <si>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</si>
  <si>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</si>
  <si>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</si>
  <si>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</si>
  <si>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</si>
  <si>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</si>
  <si>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</si>
  <si>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</si>
  <si>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</si>
  <si>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</si>
  <si>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</si>
  <si>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</si>
  <si>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</si>
  <si>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</si>
  <si>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</si>
  <si>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</si>
  <si>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</si>
  <si>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</si>
  <si>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</si>
  <si>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</si>
  <si>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</si>
  <si>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</si>
  <si>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</si>
  <si>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</si>
  <si>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</si>
  <si>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</si>
  <si>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</si>
  <si>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</si>
  <si>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</si>
  <si>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</si>
  <si>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</si>
  <si>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</si>
  <si>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</si>
  <si>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</si>
  <si>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</si>
  <si>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</si>
  <si>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</si>
  <si>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</si>
  <si>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</si>
  <si>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</si>
  <si>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</si>
  <si>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</si>
  <si>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</si>
  <si>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</si>
  <si>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</si>
  <si>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</si>
  <si>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</si>
  <si>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</si>
  <si>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</si>
  <si>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</si>
  <si>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</si>
  <si>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</si>
  <si>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</si>
  <si>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</si>
  <si>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</si>
  <si>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</si>
  <si>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</si>
  <si>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</si>
  <si>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</si>
  <si>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</si>
  <si>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</si>
  <si>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</si>
  <si>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</si>
  <si>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</si>
  <si>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</si>
  <si>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</si>
  <si>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</si>
  <si>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</si>
  <si>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</si>
  <si>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</si>
  <si>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</si>
  <si>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</si>
  <si>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</si>
  <si>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</si>
  <si>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</si>
  <si>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</si>
  <si>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</si>
  <si>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</si>
  <si>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</si>
  <si>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</si>
  <si>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</si>
  <si>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</si>
  <si>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</si>
  <si>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</si>
  <si>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</si>
  <si>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</si>
  <si>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</si>
  <si>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</si>
  <si>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</si>
  <si>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</si>
  <si>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</si>
  <si>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</si>
  <si>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</si>
  <si>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</si>
  <si>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</si>
  <si>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</si>
  <si>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</si>
  <si>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</si>
  <si>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</si>
  <si>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</si>
  <si>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</si>
  <si>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</si>
  <si>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</si>
  <si>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</si>
  <si>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</si>
  <si>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</si>
  <si>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</si>
  <si>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</si>
  <si>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</si>
  <si>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</si>
  <si>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</si>
  <si>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</si>
  <si>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</si>
  <si>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</si>
  <si>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</si>
  <si>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</si>
  <si>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</si>
  <si>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</si>
  <si>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</si>
  <si>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</si>
  <si>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</si>
  <si>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</si>
  <si>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</si>
  <si>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</si>
  <si>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</si>
  <si>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</si>
  <si>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</si>
  <si>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</si>
  <si>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</si>
  <si>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</si>
  <si>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</si>
  <si>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</si>
  <si>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</si>
  <si>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</si>
  <si>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</si>
  <si>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</si>
  <si>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</si>
  <si>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</si>
  <si>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</si>
  <si>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</si>
  <si>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</si>
  <si>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</si>
  <si>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</si>
  <si>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</si>
  <si>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</si>
  <si>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</si>
  <si>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</si>
  <si>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</si>
  <si>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</si>
  <si>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</si>
  <si>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</si>
  <si>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</si>
  <si>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</si>
  <si>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</si>
  <si>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</si>
  <si>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</si>
  <si>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</si>
  <si>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</si>
  <si>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</si>
  <si>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</si>
  <si>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</si>
  <si>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</si>
  <si>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</si>
  <si>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</si>
  <si>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</si>
  <si>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</si>
  <si>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</si>
  <si>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</si>
  <si>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</si>
  <si>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</si>
  <si>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</si>
  <si>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</si>
  <si>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</si>
  <si>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</si>
  <si>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</si>
  <si>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</si>
  <si>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</si>
  <si>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</si>
  <si>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</si>
  <si>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</si>
  <si>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</si>
  <si>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</si>
  <si>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</si>
  <si>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</si>
  <si>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</si>
  <si>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</si>
  <si>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</si>
  <si>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</si>
  <si>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</si>
  <si>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</si>
  <si>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</si>
  <si>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</si>
  <si>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</si>
  <si>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</si>
  <si>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</si>
  <si>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</si>
  <si>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</si>
  <si>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</si>
  <si>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</si>
  <si>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</si>
  <si>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</si>
  <si>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</si>
  <si>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</si>
  <si>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</si>
  <si>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</si>
  <si>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</si>
  <si>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</si>
  <si>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</si>
  <si>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</si>
  <si>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</si>
  <si>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</si>
  <si>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</si>
  <si>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</si>
  <si>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</si>
  <si>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</si>
  <si>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</si>
  <si>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</si>
  <si>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</si>
  <si>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</si>
  <si>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</si>
  <si>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</si>
  <si>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</si>
  <si>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</si>
  <si>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</si>
  <si>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</si>
  <si>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</si>
  <si>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</si>
  <si>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</si>
  <si>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</si>
  <si>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</si>
  <si>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</si>
  <si>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</si>
  <si>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</si>
  <si>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</si>
  <si>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</si>
  <si>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</si>
  <si>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</si>
  <si>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</si>
  <si>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</si>
  <si>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</si>
  <si>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</si>
  <si>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</si>
  <si>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</si>
  <si>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</si>
  <si>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</si>
  <si>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</si>
  <si>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</si>
  <si>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</si>
  <si>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</si>
  <si>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</si>
  <si>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</si>
  <si>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</si>
  <si>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</si>
  <si>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</si>
  <si>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</si>
  <si>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</si>
  <si>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</si>
  <si>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</si>
  <si>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</si>
  <si>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</si>
  <si>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</si>
  <si>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</si>
  <si>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</si>
  <si>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</si>
  <si>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</si>
  <si>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</si>
  <si>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</si>
  <si>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</si>
  <si>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</si>
  <si>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</si>
  <si>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</si>
  <si>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</si>
  <si>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</si>
  <si>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</si>
  <si>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</si>
  <si>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</si>
  <si>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</si>
  <si>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</si>
  <si>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</si>
  <si>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</si>
  <si>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</si>
  <si>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</si>
  <si>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</si>
  <si>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</si>
  <si>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</si>
  <si>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</si>
  <si>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</si>
  <si>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</si>
  <si>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</si>
  <si>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</si>
  <si>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</si>
  <si>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</si>
  <si>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</si>
  <si>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</si>
  <si>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</si>
  <si>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</si>
  <si>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</si>
  <si>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</si>
  <si>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</si>
  <si>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</si>
  <si>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</si>
  <si>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</si>
  <si>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</si>
  <si>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</si>
  <si>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</si>
  <si>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</si>
  <si>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</si>
  <si>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</si>
  <si>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</si>
  <si>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</si>
  <si>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</si>
  <si>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</si>
  <si>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</si>
  <si>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</si>
  <si>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</si>
  <si>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</si>
  <si>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</si>
  <si>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</si>
  <si>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</si>
  <si>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</si>
  <si>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</si>
  <si>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</si>
  <si>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</si>
  <si>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</si>
  <si>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</si>
  <si>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</si>
  <si>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</si>
  <si>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</si>
  <si>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</si>
  <si>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</si>
  <si>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</si>
  <si>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</si>
  <si>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</si>
  <si>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</si>
  <si>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</si>
  <si>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</si>
  <si>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</si>
  <si>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</si>
  <si>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</si>
  <si>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</si>
  <si>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</si>
  <si>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</si>
  <si>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</si>
  <si>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</si>
  <si>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</si>
  <si>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</si>
  <si>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</si>
  <si>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</si>
  <si>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</si>
  <si>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</si>
  <si>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</si>
  <si>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</si>
  <si>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</si>
  <si>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</si>
  <si>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</si>
  <si>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</si>
  <si>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</si>
  <si>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</si>
  <si>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</si>
  <si>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</si>
  <si>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</si>
  <si>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</si>
  <si>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</si>
  <si>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</si>
  <si>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</si>
  <si>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</si>
  <si>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</si>
  <si>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</si>
  <si>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</si>
  <si>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</si>
  <si>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</si>
  <si>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</si>
  <si>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</si>
  <si>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</si>
  <si>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</si>
  <si>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</si>
  <si>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</si>
  <si>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</si>
  <si>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</si>
  <si>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</si>
  <si>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</si>
  <si>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</si>
  <si>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</si>
  <si>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</si>
  <si>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</si>
  <si>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</si>
  <si>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</si>
  <si>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</si>
  <si>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</si>
  <si>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</si>
  <si>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</si>
  <si>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</si>
  <si>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</si>
  <si>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</si>
  <si>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</si>
  <si>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</si>
  <si>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</si>
  <si>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</si>
  <si>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</si>
  <si>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</si>
  <si>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</si>
  <si>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</si>
  <si>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</si>
  <si>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</si>
  <si>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</si>
  <si>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</si>
  <si>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</si>
  <si>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</si>
  <si>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</si>
  <si>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</si>
  <si>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</si>
  <si>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</si>
  <si>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</si>
  <si>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</si>
  <si>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</si>
  <si>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</si>
  <si>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</si>
  <si>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</si>
  <si>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</si>
  <si>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</si>
  <si>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</si>
  <si>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</si>
  <si>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</si>
  <si>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</si>
  <si>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</si>
  <si>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</si>
  <si>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</si>
  <si>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</si>
  <si>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</si>
  <si>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</si>
  <si>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</si>
  <si>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</si>
  <si>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</si>
  <si>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</si>
  <si>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</si>
  <si>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</si>
  <si>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</si>
  <si>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</si>
  <si>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</si>
  <si>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</si>
  <si>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</si>
  <si>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</si>
  <si>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</si>
  <si>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</si>
  <si>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</si>
  <si>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</si>
  <si>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</si>
  <si>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</si>
  <si>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</si>
  <si>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</si>
  <si>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</si>
  <si>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</si>
  <si>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</si>
  <si>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</si>
  <si>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</si>
  <si>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</si>
  <si>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</si>
  <si>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</si>
  <si>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</si>
  <si>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</si>
  <si>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</si>
  <si>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</si>
  <si>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</si>
  <si>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</si>
  <si>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</si>
  <si>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</si>
  <si>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</si>
  <si>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</si>
  <si>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</si>
  <si>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</si>
  <si>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</si>
  <si>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</si>
  <si>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</si>
  <si>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</si>
  <si>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</si>
  <si>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</si>
  <si>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</si>
  <si>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</si>
  <si>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</si>
  <si>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</si>
  <si>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</si>
  <si>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</si>
  <si>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</si>
  <si>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</si>
  <si>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</si>
  <si>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</si>
  <si>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</si>
  <si>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</si>
  <si>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</si>
  <si>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</si>
  <si>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</si>
  <si>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</si>
  <si>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</si>
  <si>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</si>
  <si>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</si>
  <si>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</si>
  <si>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</si>
  <si>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</si>
  <si>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</si>
  <si>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</si>
  <si>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</si>
  <si>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</si>
  <si>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</si>
  <si>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</si>
  <si>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</si>
  <si>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</si>
  <si>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</si>
  <si>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</si>
  <si>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</si>
  <si>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</si>
  <si>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</si>
  <si>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</si>
  <si>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</si>
  <si>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</si>
  <si>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</si>
  <si>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</si>
  <si>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</si>
  <si>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</si>
  <si>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</si>
  <si>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</si>
  <si>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</si>
  <si>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</si>
  <si>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</si>
  <si>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</si>
  <si>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</si>
  <si>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</si>
  <si>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</si>
  <si>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</si>
  <si>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</si>
  <si>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</si>
  <si>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</si>
  <si>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</si>
  <si>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</si>
  <si>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</si>
  <si>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</si>
  <si>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</si>
  <si>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</si>
  <si>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</si>
  <si>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</si>
  <si>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</si>
  <si>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</si>
  <si>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</si>
  <si>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</si>
  <si>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</si>
  <si>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</si>
  <si>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</si>
  <si>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</si>
  <si>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</si>
  <si>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</si>
  <si>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</si>
  <si>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</si>
  <si>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</si>
  <si>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</si>
  <si>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</si>
  <si>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</si>
  <si>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</si>
  <si>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</si>
  <si>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</si>
  <si>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</si>
  <si>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</si>
  <si>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</si>
  <si>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</si>
  <si>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</si>
  <si>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</si>
  <si>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</si>
  <si>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</si>
  <si>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</si>
  <si>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</si>
  <si>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</si>
  <si>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</si>
  <si>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</si>
  <si>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</si>
  <si>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</si>
  <si>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</si>
  <si>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</si>
  <si>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</si>
  <si>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</si>
  <si>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</si>
  <si>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</si>
  <si>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</si>
  <si>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</si>
  <si>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</si>
  <si>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</si>
  <si>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</si>
  <si>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</si>
  <si>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</si>
  <si>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</si>
  <si>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</si>
  <si>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</si>
  <si>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</si>
  <si>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</si>
  <si>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</si>
  <si>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</si>
  <si>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</si>
  <si>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</si>
  <si>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</si>
  <si>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</si>
  <si>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</si>
  <si>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</si>
  <si>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</si>
  <si>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</si>
  <si>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</si>
  <si>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</si>
  <si>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</si>
  <si>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</si>
  <si>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</si>
  <si>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</si>
  <si>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</si>
  <si>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</si>
  <si>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</si>
  <si>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</si>
  <si>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</si>
  <si>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</si>
  <si>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</si>
  <si>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</si>
  <si>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</si>
  <si>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</si>
  <si>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</si>
  <si>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</si>
  <si>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</si>
  <si>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</si>
  <si>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</si>
  <si>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</si>
  <si>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</si>
  <si>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</si>
  <si>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</si>
  <si>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</si>
  <si>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</si>
  <si>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</si>
  <si>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</si>
  <si>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</si>
  <si>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</si>
  <si>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</si>
  <si>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</si>
  <si>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</si>
  <si>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</si>
  <si>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</si>
  <si>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</si>
  <si>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</si>
  <si>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</si>
  <si>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</si>
  <si>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</si>
  <si>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</si>
  <si>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</si>
  <si>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</si>
  <si>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</si>
  <si>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</si>
  <si>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</si>
  <si>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</si>
  <si>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</si>
  <si>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</si>
  <si>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</si>
  <si>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</si>
  <si>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</si>
  <si>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</si>
  <si>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</si>
  <si>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</si>
  <si>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</si>
  <si>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</si>
  <si>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</si>
  <si>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</si>
  <si>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</si>
  <si>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</si>
  <si>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</si>
  <si>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</si>
  <si>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</si>
  <si>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</si>
  <si>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</si>
  <si>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</si>
  <si>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</si>
  <si>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</si>
  <si>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</si>
  <si>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</si>
  <si>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</si>
  <si>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</si>
  <si>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</si>
  <si>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</si>
  <si>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</si>
  <si>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</si>
  <si>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</si>
  <si>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</si>
  <si>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</si>
  <si>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</si>
  <si>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</si>
  <si>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</si>
  <si>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</si>
  <si>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</si>
  <si>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</si>
  <si>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</si>
  <si>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</si>
  <si>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</si>
  <si>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</si>
  <si>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</si>
  <si>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</si>
  <si>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</si>
  <si>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</si>
  <si>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</si>
  <si>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</si>
  <si>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</si>
  <si>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</si>
  <si>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</si>
  <si>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</si>
  <si>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</si>
  <si>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</si>
  <si>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</si>
  <si>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</si>
  <si>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</si>
  <si>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</si>
  <si>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</si>
  <si>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</si>
  <si>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</si>
  <si>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</si>
  <si>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</si>
  <si>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</si>
  <si>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</si>
  <si>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</si>
  <si>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</si>
  <si>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</si>
  <si>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</si>
  <si>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</si>
  <si>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</si>
  <si>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</si>
  <si>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</si>
  <si>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</si>
  <si>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</si>
  <si>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</si>
  <si>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</si>
  <si>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</si>
  <si>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</si>
  <si>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</si>
  <si>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</si>
  <si>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</si>
  <si>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</si>
  <si>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</si>
  <si>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</si>
  <si>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</si>
  <si>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</si>
  <si>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</si>
  <si>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</si>
  <si>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</si>
  <si>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</si>
  <si>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</si>
  <si>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</si>
  <si>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</si>
  <si>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</si>
  <si>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</si>
  <si>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</si>
  <si>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</si>
  <si>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</si>
  <si>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</si>
  <si>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</si>
  <si>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</si>
  <si>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</si>
  <si>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</si>
  <si>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</si>
  <si>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</si>
  <si>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</si>
  <si>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</si>
  <si>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</si>
  <si>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</si>
  <si>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</si>
  <si>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</si>
  <si>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</si>
  <si>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</si>
  <si>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</si>
  <si>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</si>
  <si>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</si>
  <si>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</si>
  <si>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</si>
  <si>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</si>
  <si>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</si>
  <si>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</si>
  <si>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</si>
  <si>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</si>
  <si>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</si>
  <si>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</si>
  <si>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</si>
  <si>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</si>
  <si>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</si>
  <si>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</si>
  <si>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</si>
  <si>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</si>
  <si>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</si>
  <si>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</si>
  <si>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</si>
  <si>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</si>
  <si>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</si>
  <si>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</si>
  <si>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</si>
  <si>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</si>
  <si>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</si>
  <si>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</si>
  <si>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</si>
  <si>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</si>
  <si>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</si>
  <si>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</si>
  <si>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</si>
  <si>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</si>
  <si>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</si>
  <si>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</si>
  <si>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</si>
  <si>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</si>
  <si>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</si>
  <si>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</si>
  <si>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</si>
  <si>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</si>
  <si>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</si>
  <si>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</si>
  <si>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</si>
  <si>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</si>
  <si>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</si>
  <si>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</si>
  <si>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</si>
  <si>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</si>
  <si>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</si>
  <si>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</si>
  <si>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</si>
  <si>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</si>
  <si>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</si>
  <si>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</si>
  <si>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</si>
  <si>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</si>
  <si>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</si>
  <si>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</si>
  <si>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</si>
  <si>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</si>
  <si>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</si>
  <si>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</si>
  <si>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</si>
  <si>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</si>
  <si>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</si>
  <si>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</si>
  <si>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</si>
  <si>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</si>
  <si>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</si>
  <si>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</si>
  <si>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</si>
  <si>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</si>
  <si>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</si>
  <si>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</si>
  <si>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</si>
  <si>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</si>
  <si>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</si>
  <si>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</si>
  <si>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</si>
  <si>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</si>
  <si>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</si>
  <si>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</si>
  <si>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</si>
  <si>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</si>
  <si>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</si>
  <si>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</si>
  <si>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</si>
  <si>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</si>
  <si>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</si>
  <si>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</si>
  <si>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</si>
  <si>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</si>
  <si>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</si>
  <si>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</si>
  <si>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</si>
  <si>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</si>
  <si>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</si>
  <si>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</si>
  <si>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</si>
  <si>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</si>
  <si>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</si>
  <si>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</si>
  <si>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</si>
  <si>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</si>
  <si>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</si>
  <si>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</si>
  <si>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</si>
  <si>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</si>
  <si>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</si>
  <si>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</si>
  <si>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</si>
  <si>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</si>
  <si>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</si>
  <si>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</si>
  <si>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</si>
  <si>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</si>
  <si>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</si>
  <si>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</si>
  <si>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</si>
  <si>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</si>
  <si>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</si>
  <si>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</si>
  <si>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</si>
  <si>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</si>
  <si>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</si>
  <si>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</si>
  <si>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</si>
  <si>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</si>
  <si>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</si>
  <si>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</si>
  <si>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</si>
  <si>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</si>
  <si>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</si>
  <si>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</si>
  <si>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</si>
  <si>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</si>
  <si>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</si>
  <si>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</si>
  <si>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</si>
  <si>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</si>
  <si>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</si>
  <si>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</si>
  <si>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</si>
  <si>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</si>
  <si>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</si>
  <si>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</si>
  <si>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</si>
  <si>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</si>
  <si>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</si>
  <si>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</si>
  <si>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</si>
  <si>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</si>
  <si>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</si>
  <si>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</si>
  <si>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</si>
  <si>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</si>
  <si>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</si>
  <si>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</si>
  <si>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</si>
  <si>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</si>
  <si>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</si>
  <si>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</si>
  <si>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</si>
  <si>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</si>
  <si>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</si>
  <si>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</si>
  <si>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</si>
  <si>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</si>
  <si>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</si>
  <si>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</si>
  <si>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</si>
  <si>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</si>
  <si>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</si>
  <si>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</si>
  <si>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</si>
  <si>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</si>
  <si>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</si>
  <si>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</si>
  <si>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</si>
  <si>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</si>
  <si>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</si>
  <si>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</si>
  <si>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</si>
  <si>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</si>
  <si>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</si>
  <si>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</si>
  <si>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</si>
  <si>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</si>
  <si>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</si>
  <si>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</si>
  <si>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</si>
  <si>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</si>
  <si>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</si>
  <si>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</si>
  <si>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</si>
  <si>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</si>
  <si>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</si>
  <si>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</si>
  <si>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</si>
  <si>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</si>
  <si>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</si>
  <si>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</si>
  <si>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</si>
  <si>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</si>
  <si>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</si>
  <si>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</si>
  <si>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</si>
  <si>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</si>
  <si>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</si>
  <si>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</si>
  <si>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</si>
  <si>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</si>
  <si>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</si>
  <si>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</si>
  <si>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</si>
  <si>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</si>
  <si>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</si>
  <si>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</si>
  <si>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</si>
  <si>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</si>
  <si>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</si>
  <si>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</si>
  <si>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</si>
  <si>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</si>
  <si>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</si>
  <si>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</si>
  <si>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</si>
  <si>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</si>
  <si>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</si>
  <si>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</si>
  <si>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</si>
  <si>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</si>
  <si>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</si>
  <si>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</si>
  <si>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</si>
  <si>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</si>
  <si>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</si>
  <si>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</si>
  <si>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</si>
  <si>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</si>
  <si>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</si>
  <si>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</si>
  <si>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</si>
  <si>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</si>
  <si>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</si>
  <si>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</si>
  <si>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</si>
  <si>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</si>
  <si>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</si>
  <si>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</si>
  <si>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</si>
  <si>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</si>
  <si>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</si>
  <si>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</si>
  <si>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</si>
  <si>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</si>
  <si>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</si>
  <si>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</si>
  <si>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</si>
  <si>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</si>
  <si>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</si>
  <si>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</si>
  <si>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</si>
  <si>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</si>
  <si>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</si>
  <si>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</si>
  <si>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</si>
  <si>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</si>
  <si>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</si>
  <si>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</si>
  <si>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</si>
  <si>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</si>
  <si>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</si>
  <si>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</si>
  <si>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</si>
  <si>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</si>
  <si>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</si>
  <si>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</si>
  <si>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</si>
  <si>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</si>
  <si>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</si>
  <si>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</si>
  <si>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</si>
  <si>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</si>
  <si>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</si>
  <si>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</si>
  <si>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</si>
  <si>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</si>
  <si>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</si>
  <si>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</si>
  <si>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</si>
  <si>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</si>
  <si>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</si>
  <si>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</si>
  <si>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</si>
  <si>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</si>
  <si>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</si>
  <si>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</si>
  <si>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</si>
  <si>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</si>
  <si>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</si>
  <si>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</si>
  <si>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</si>
  <si>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</si>
  <si>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</si>
  <si>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</si>
  <si>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</si>
  <si>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</si>
  <si>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</si>
  <si>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</si>
  <si>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</si>
  <si>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</si>
  <si>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</si>
  <si>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</si>
  <si>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</si>
  <si>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</si>
  <si>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</si>
  <si>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</si>
  <si>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</si>
  <si>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</si>
  <si>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</si>
  <si>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</si>
  <si>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</si>
  <si>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</si>
  <si>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</si>
  <si>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</si>
  <si>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</si>
  <si>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</si>
  <si>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</si>
  <si>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</si>
  <si>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</si>
  <si>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</si>
  <si>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</si>
  <si>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</si>
  <si>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</si>
  <si>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</si>
  <si>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</si>
  <si>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</si>
  <si>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</si>
  <si>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</si>
  <si>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</si>
  <si>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</si>
  <si>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</si>
  <si>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</si>
  <si>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</si>
  <si>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</si>
  <si>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</si>
  <si>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</si>
  <si>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</si>
  <si>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</si>
  <si>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</si>
  <si>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</si>
  <si>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</si>
  <si>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</si>
  <si>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</si>
  <si>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</si>
  <si>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</si>
  <si>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</si>
  <si>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</si>
  <si>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</si>
  <si>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</si>
  <si>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</si>
  <si>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</si>
  <si>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</si>
  <si>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</si>
  <si>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</si>
  <si>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</si>
  <si>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</si>
  <si>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</si>
  <si>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</si>
  <si>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</si>
  <si>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</si>
  <si>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</si>
  <si>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</si>
  <si>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</si>
  <si>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</si>
  <si>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</si>
  <si>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</si>
  <si>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</si>
  <si>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</si>
  <si>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</si>
  <si>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</si>
  <si>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</si>
  <si>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</si>
  <si>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</si>
  <si>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</si>
  <si>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</si>
  <si>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</si>
  <si>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</si>
  <si>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</si>
  <si>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</si>
  <si>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</si>
  <si>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</si>
  <si>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</si>
  <si>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</si>
  <si>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</si>
  <si>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</si>
  <si>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</si>
  <si>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</si>
  <si>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</si>
  <si>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</si>
  <si>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</si>
  <si>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</si>
  <si>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</si>
  <si>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</si>
  <si>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</si>
  <si>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</si>
  <si>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</si>
  <si>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</si>
  <si>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</si>
  <si>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</si>
  <si>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</si>
  <si>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</si>
  <si>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</si>
  <si>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</si>
  <si>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</si>
  <si>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</si>
  <si>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</si>
  <si>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</si>
  <si>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</si>
  <si>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</si>
  <si>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</si>
  <si>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</si>
  <si>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</si>
  <si>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</si>
  <si>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</si>
  <si>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</si>
  <si>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</si>
  <si>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</si>
  <si>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</si>
  <si>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</si>
  <si>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</si>
  <si>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</si>
  <si>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</si>
  <si>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</si>
  <si>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</si>
  <si>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</si>
  <si>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</si>
  <si>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</si>
  <si>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</si>
  <si>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</si>
  <si>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</si>
  <si>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</si>
  <si>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</si>
  <si>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</si>
  <si>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</si>
  <si>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</si>
  <si>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</si>
  <si>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</si>
  <si>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</si>
  <si>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</si>
  <si>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</si>
  <si>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</si>
  <si>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</si>
  <si>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</si>
  <si>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</si>
  <si>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</si>
  <si>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</si>
  <si>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</si>
  <si>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</si>
  <si>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</si>
  <si>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</si>
  <si>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</si>
  <si>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</si>
  <si>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</si>
  <si>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</si>
  <si>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</si>
  <si>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</si>
  <si>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</si>
  <si>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</si>
  <si>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</si>
  <si>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</si>
  <si>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</si>
  <si>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</si>
  <si>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</si>
  <si>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</si>
  <si>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</si>
  <si>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</si>
  <si>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</si>
  <si>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</si>
  <si>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</si>
  <si>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</si>
  <si>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</si>
  <si>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</si>
  <si>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</si>
  <si>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</si>
  <si>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</si>
  <si>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</si>
  <si>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</si>
  <si>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</si>
  <si>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</si>
  <si>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</si>
  <si>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</si>
  <si>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</si>
  <si>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</si>
  <si>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</si>
  <si>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</si>
  <si>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</si>
  <si>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</si>
  <si>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</si>
  <si>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</si>
  <si>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</si>
  <si>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</si>
  <si>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</si>
  <si>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</si>
  <si>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</si>
  <si>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</si>
  <si>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</si>
  <si>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</si>
  <si>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</si>
  <si>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</si>
  <si>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</si>
  <si>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</si>
  <si>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</si>
  <si>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</si>
  <si>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</si>
  <si>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</si>
  <si>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</si>
  <si>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</si>
  <si>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</si>
  <si>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</si>
  <si>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</si>
  <si>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</si>
  <si>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</si>
  <si>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</si>
  <si>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</si>
  <si>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</si>
  <si>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</si>
  <si>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</si>
  <si>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</si>
  <si>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</si>
  <si>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</si>
  <si>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</si>
  <si>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</si>
  <si>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</si>
  <si>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</si>
  <si>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</si>
  <si>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</si>
  <si>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</si>
  <si>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</si>
  <si>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</si>
  <si>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</si>
  <si>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</si>
  <si>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</si>
  <si>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</si>
  <si>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</si>
  <si>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</si>
  <si>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</si>
  <si>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</si>
  <si>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</si>
  <si>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</si>
  <si>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</si>
  <si>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</si>
  <si>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</si>
  <si>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</si>
  <si>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</si>
  <si>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</si>
  <si>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</si>
  <si>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</si>
  <si>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</si>
  <si>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</si>
  <si>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</si>
  <si>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</si>
  <si>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</si>
  <si>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</si>
  <si>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</si>
  <si>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</si>
  <si>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</si>
  <si>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</si>
  <si>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</si>
  <si>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</si>
  <si>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</si>
  <si>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</si>
  <si>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</si>
  <si>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</si>
  <si>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</si>
  <si>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</si>
  <si>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</si>
  <si>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</si>
  <si>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</si>
  <si>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</si>
  <si>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</si>
  <si>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</si>
  <si>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</si>
  <si>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</si>
  <si>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</si>
  <si>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</si>
  <si>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</si>
  <si>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</si>
  <si>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</si>
  <si>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</si>
  <si>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</si>
  <si>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</si>
  <si>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</si>
  <si>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</si>
  <si>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</si>
  <si>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</si>
  <si>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</si>
  <si>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</si>
  <si>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</si>
  <si>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</si>
  <si>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</si>
  <si>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</si>
  <si>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</si>
  <si>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</si>
  <si>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</si>
  <si>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</si>
  <si>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</si>
  <si>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</si>
  <si>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</si>
  <si>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</si>
  <si>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</si>
  <si>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</si>
  <si>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</si>
  <si>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</si>
  <si>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</si>
  <si>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</si>
  <si>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</si>
  <si>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</si>
  <si>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</si>
  <si>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</si>
  <si>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</si>
  <si>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</si>
  <si>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</si>
  <si>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</si>
  <si>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</si>
  <si>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</si>
  <si>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</si>
  <si>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</si>
  <si>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</si>
  <si>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</si>
  <si>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</si>
  <si>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</si>
  <si>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</si>
  <si>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</si>
  <si>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</si>
  <si>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</si>
  <si>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</si>
  <si>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</si>
  <si>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</si>
  <si>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</si>
  <si>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</si>
  <si>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</si>
  <si>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</si>
  <si>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</si>
  <si>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</si>
  <si>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</si>
  <si>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</si>
  <si>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</si>
  <si>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</si>
  <si>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</si>
  <si>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</si>
  <si>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</si>
  <si>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</si>
  <si>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</si>
  <si>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</si>
  <si>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</si>
  <si>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</si>
  <si>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</si>
  <si>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</si>
  <si>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</si>
  <si>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</si>
  <si>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</si>
  <si>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</si>
  <si>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</si>
  <si>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</si>
  <si>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</si>
  <si>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</si>
  <si>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</si>
  <si>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</si>
  <si>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</si>
  <si>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</si>
  <si>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</si>
  <si>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</si>
  <si>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</si>
  <si>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</si>
  <si>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</si>
  <si>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</si>
  <si>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</si>
  <si>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</si>
  <si>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</si>
  <si>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</si>
  <si>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</si>
  <si>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</si>
  <si>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</si>
  <si>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</si>
  <si>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</si>
  <si>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</si>
  <si>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</si>
  <si>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</si>
  <si>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</si>
  <si>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</si>
  <si>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</si>
  <si>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</si>
  <si>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</si>
  <si>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</si>
  <si>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</si>
  <si>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</si>
  <si>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</si>
  <si>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</si>
  <si>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</si>
  <si>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</si>
  <si>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</si>
  <si>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</si>
  <si>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</si>
  <si>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</si>
  <si>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</si>
  <si>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</si>
  <si>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</si>
  <si>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</si>
  <si>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</si>
  <si>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</si>
  <si>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</si>
  <si>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</si>
  <si>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</si>
  <si>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</si>
  <si>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</si>
  <si>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</si>
  <si>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</si>
  <si>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</si>
  <si>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</si>
  <si>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</si>
  <si>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</si>
  <si>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</si>
  <si>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</si>
  <si>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</si>
  <si>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</si>
  <si>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</si>
  <si>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</si>
  <si>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</si>
  <si>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</si>
  <si>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</si>
  <si>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</si>
  <si>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</si>
  <si>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</si>
  <si>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</si>
  <si>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</si>
  <si>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</si>
  <si>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</si>
  <si>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</si>
  <si>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</si>
  <si>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</si>
  <si>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</si>
  <si>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</si>
  <si>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</si>
  <si>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</si>
  <si>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</si>
  <si>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</si>
  <si>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</si>
  <si>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</si>
  <si>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</si>
  <si>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</si>
  <si>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</si>
  <si>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</si>
  <si>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</si>
  <si>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</si>
  <si>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</si>
  <si>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</si>
  <si>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</si>
  <si>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</si>
  <si>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</si>
  <si>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</si>
  <si>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</si>
  <si>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</si>
  <si>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</si>
  <si>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</si>
  <si>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</si>
  <si>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</si>
  <si>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</si>
  <si>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</si>
  <si>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</si>
  <si>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</si>
  <si>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</si>
  <si>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</si>
  <si>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</si>
  <si>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</si>
  <si>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</si>
  <si>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</si>
  <si>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</si>
  <si>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</si>
  <si>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</si>
  <si>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</si>
  <si>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</si>
  <si>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</si>
  <si>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</si>
  <si>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</si>
  <si>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</si>
  <si>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</si>
  <si>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</si>
  <si>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</si>
  <si>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</si>
  <si>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</si>
  <si>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</si>
  <si>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</si>
  <si>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</si>
  <si>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</si>
  <si>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</si>
  <si>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</si>
  <si>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</si>
  <si>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</si>
  <si>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</si>
  <si>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</si>
  <si>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</si>
  <si>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</si>
  <si>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</si>
  <si>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</si>
  <si>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</si>
  <si>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</si>
  <si>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</si>
  <si>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</si>
  <si>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</si>
  <si>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</si>
  <si>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</si>
  <si>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</si>
  <si>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</si>
  <si>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</si>
  <si>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</si>
  <si>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</si>
  <si>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</si>
  <si>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</si>
  <si>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</si>
  <si>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</si>
  <si>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</si>
  <si>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</si>
  <si>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</si>
  <si>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</si>
  <si>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</si>
  <si>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</si>
  <si>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</si>
  <si>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</si>
  <si>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</si>
  <si>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</si>
  <si>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</si>
  <si>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</si>
  <si>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</si>
  <si>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</si>
  <si>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</si>
  <si>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</si>
  <si>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</si>
  <si>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</si>
  <si>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</si>
  <si>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</si>
  <si>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</si>
  <si>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</si>
  <si>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</si>
  <si>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</si>
  <si>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</si>
  <si>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</si>
  <si>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</si>
  <si>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</si>
  <si>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</si>
  <si>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</si>
  <si>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</si>
  <si>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</si>
  <si>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</si>
  <si>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</si>
  <si>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</si>
  <si>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</si>
  <si>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</si>
  <si>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</si>
  <si>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</si>
  <si>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</si>
  <si>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</si>
  <si>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</si>
  <si>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</si>
  <si>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</si>
  <si>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</si>
  <si>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</si>
  <si>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</si>
  <si>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</si>
  <si>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</si>
  <si>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</si>
  <si>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</si>
  <si>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</si>
  <si>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</si>
  <si>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</si>
  <si>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</si>
  <si>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</si>
  <si>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</si>
  <si>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</si>
  <si>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</si>
  <si>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</si>
  <si>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</si>
  <si>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</si>
  <si>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</si>
  <si>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</si>
  <si>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</si>
  <si>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</si>
  <si>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</si>
  <si>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</si>
  <si>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</si>
  <si>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</si>
  <si>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</si>
  <si>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</si>
  <si>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</si>
  <si>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</si>
  <si>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</si>
  <si>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</si>
  <si>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</si>
  <si>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</si>
  <si>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</si>
  <si>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</si>
  <si>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</si>
  <si>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</si>
  <si>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</si>
  <si>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</si>
  <si>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</si>
  <si>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</si>
  <si>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</si>
  <si>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</si>
  <si>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</si>
  <si>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</si>
  <si>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</si>
  <si>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</si>
  <si>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</si>
  <si>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</si>
  <si>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</si>
  <si>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</si>
  <si>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</si>
  <si>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</si>
  <si>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</si>
  <si>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</si>
  <si>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</si>
  <si>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</si>
  <si>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</si>
  <si>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</si>
  <si>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</si>
  <si>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</si>
  <si>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</si>
  <si>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</si>
  <si>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</si>
  <si>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</si>
  <si>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</si>
  <si>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</si>
  <si>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</si>
  <si>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</si>
  <si>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</si>
  <si>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</si>
  <si>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</si>
  <si>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</si>
  <si>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</si>
  <si>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</si>
  <si>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</si>
  <si>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</si>
  <si>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</si>
  <si>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</si>
  <si>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</si>
  <si>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</si>
  <si>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</si>
  <si>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</si>
  <si>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</si>
  <si>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</si>
  <si>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</si>
  <si>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</si>
  <si>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</si>
  <si>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</si>
  <si>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</si>
  <si>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</si>
  <si>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</si>
  <si>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</si>
  <si>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</si>
  <si>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</si>
  <si>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</si>
  <si>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</si>
  <si>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</si>
  <si>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</si>
  <si>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</si>
  <si>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</si>
  <si>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</si>
  <si>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</si>
  <si>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</si>
  <si>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</si>
  <si>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</si>
  <si>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</si>
  <si>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</si>
  <si>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</si>
  <si>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</si>
  <si>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</si>
  <si>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</si>
  <si>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</si>
  <si>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</si>
  <si>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</si>
  <si>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</si>
  <si>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</si>
  <si>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</si>
  <si>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</si>
  <si>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</si>
  <si>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</si>
  <si>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</si>
  <si>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</si>
  <si>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</si>
  <si>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</si>
  <si>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</si>
  <si>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</si>
  <si>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</si>
  <si>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</si>
  <si>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</si>
  <si>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</si>
  <si>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</si>
  <si>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</si>
  <si>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</si>
  <si>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</si>
  <si>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</si>
  <si>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</si>
  <si>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</si>
  <si>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</si>
  <si>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</si>
  <si>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</si>
  <si>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</si>
  <si>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</si>
  <si>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</si>
  <si>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</si>
  <si>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</si>
  <si>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</si>
  <si>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</si>
  <si>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</si>
  <si>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</si>
  <si>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</si>
  <si>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</si>
  <si>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</si>
  <si>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</si>
  <si>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</si>
  <si>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</si>
  <si>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</si>
  <si>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</si>
  <si>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</si>
  <si>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</si>
  <si>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</si>
  <si>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</si>
  <si>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</si>
  <si>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</si>
  <si>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</si>
  <si>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</si>
  <si>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</si>
  <si>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</si>
  <si>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</si>
  <si>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</si>
  <si>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</si>
  <si>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</si>
  <si>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</si>
  <si>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</si>
  <si>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</si>
  <si>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</si>
  <si>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</si>
  <si>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</si>
  <si>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</si>
  <si>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</si>
  <si>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</si>
  <si>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</si>
  <si>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</si>
  <si>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</si>
  <si>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</si>
  <si>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</si>
  <si>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</si>
  <si>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</si>
  <si>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</si>
  <si>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</si>
  <si>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</si>
  <si>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</si>
  <si>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</si>
  <si>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</si>
  <si>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</si>
  <si>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</si>
  <si>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</si>
  <si>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</si>
  <si>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</si>
  <si>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</si>
  <si>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</si>
  <si>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</si>
  <si>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</si>
  <si>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</si>
  <si>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</si>
  <si>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</si>
  <si>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</si>
  <si>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</si>
  <si>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</si>
  <si>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</si>
  <si>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</si>
  <si>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</si>
  <si>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</si>
  <si>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</si>
  <si>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</si>
  <si>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</si>
  <si>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</si>
  <si>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</si>
  <si>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</si>
  <si>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</si>
  <si>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</si>
  <si>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</si>
  <si>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</si>
  <si>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</si>
  <si>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</si>
  <si>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</si>
  <si>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</si>
  <si>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</si>
  <si>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</si>
  <si>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</si>
  <si>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</si>
  <si>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</si>
  <si>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</si>
  <si>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</si>
  <si>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</si>
  <si>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</si>
  <si>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</si>
  <si>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</si>
  <si>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</si>
  <si>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</si>
  <si>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</si>
  <si>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</si>
  <si>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</si>
  <si>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</si>
  <si>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</si>
  <si>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</si>
  <si>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</si>
  <si>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</si>
  <si>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</si>
  <si>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</si>
  <si>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</si>
  <si>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</si>
  <si>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</si>
  <si>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</si>
  <si>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</si>
  <si>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</si>
  <si>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</si>
  <si>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</si>
  <si>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</si>
  <si>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</si>
  <si>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</si>
  <si>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</si>
  <si>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</si>
  <si>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</si>
  <si>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</si>
  <si>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</si>
  <si>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</si>
  <si>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</si>
  <si>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</si>
  <si>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</si>
  <si>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</si>
  <si>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</si>
  <si>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</si>
  <si>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</si>
  <si>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</si>
  <si>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</si>
  <si>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</si>
  <si>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</si>
  <si>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</si>
  <si>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</si>
  <si>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</si>
  <si>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</si>
  <si>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</si>
  <si>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</si>
  <si>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</si>
  <si>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</si>
  <si>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</si>
  <si>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</si>
  <si>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</si>
  <si>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</si>
  <si>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</si>
  <si>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</si>
  <si>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</si>
  <si>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</si>
  <si>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</si>
  <si>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</si>
  <si>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</si>
  <si>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</si>
  <si>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</si>
  <si>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</si>
  <si>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</si>
  <si>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</si>
  <si>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</si>
  <si>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</si>
  <si>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</si>
  <si>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</si>
  <si>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</si>
  <si>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</si>
  <si>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</si>
  <si>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</si>
  <si>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</si>
  <si>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</si>
  <si>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</si>
  <si>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</si>
  <si>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</si>
  <si>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</si>
  <si>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</si>
  <si>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</si>
  <si>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</si>
  <si>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</si>
  <si>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</si>
  <si>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</si>
  <si>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</si>
  <si>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</si>
  <si>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</si>
  <si>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</si>
  <si>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</si>
  <si>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</si>
  <si>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</si>
  <si>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</si>
  <si>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</si>
  <si>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</si>
  <si>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</si>
  <si>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</si>
  <si>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</si>
  <si>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</si>
  <si>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</si>
  <si>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</si>
  <si>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</si>
  <si>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</si>
  <si>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</si>
  <si>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</si>
  <si>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</si>
  <si>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</si>
  <si>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</si>
  <si>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</si>
  <si>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</si>
  <si>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</si>
  <si>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</si>
  <si>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</si>
  <si>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</si>
  <si>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</si>
  <si>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</si>
  <si>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</si>
  <si>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</si>
  <si>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</si>
  <si>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</si>
  <si>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</si>
  <si>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</si>
  <si>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</si>
  <si>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</si>
  <si>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</si>
  <si>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</si>
  <si>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</si>
  <si>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</si>
  <si>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</si>
  <si>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</si>
  <si>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</si>
  <si>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</si>
  <si>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</si>
  <si>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</si>
  <si>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</si>
  <si>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</si>
  <si>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</si>
  <si>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</si>
  <si>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</si>
  <si>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</si>
  <si>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</si>
  <si>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</si>
  <si>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</si>
  <si>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</si>
  <si>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</si>
  <si>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</si>
  <si>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</si>
  <si>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</si>
  <si>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</si>
  <si>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</si>
  <si>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</si>
  <si>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</si>
  <si>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</si>
  <si>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</si>
  <si>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</si>
  <si>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</si>
  <si>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</si>
  <si>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</si>
  <si>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</si>
  <si>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</si>
  <si>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</si>
  <si>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</si>
  <si>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</si>
  <si>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</si>
  <si>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</si>
  <si>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</si>
  <si>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</si>
  <si>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</si>
  <si>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</si>
  <si>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</si>
  <si>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</si>
  <si>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</si>
  <si>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</si>
  <si>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</si>
  <si>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</si>
  <si>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</si>
  <si>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</si>
  <si>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</si>
  <si>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</si>
  <si>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</si>
  <si>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</si>
  <si>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</si>
  <si>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</si>
  <si>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</si>
  <si>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</si>
  <si>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</si>
  <si>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</si>
  <si>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</si>
  <si>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</si>
  <si>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</si>
  <si>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</si>
  <si>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</si>
  <si>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</si>
  <si>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</si>
  <si>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</si>
  <si>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</si>
  <si>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</si>
  <si>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</si>
  <si>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</si>
  <si>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</si>
  <si>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</si>
  <si>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</si>
  <si>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</si>
  <si>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</si>
  <si>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</si>
  <si>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</si>
  <si>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</si>
  <si>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</si>
  <si>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</si>
  <si>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</si>
  <si>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</si>
  <si>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</si>
  <si>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</si>
  <si>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</si>
  <si>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</si>
  <si>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</si>
  <si>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</si>
  <si>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</si>
  <si>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</si>
  <si>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</si>
  <si>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</si>
  <si>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</si>
  <si>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</si>
  <si>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</si>
  <si>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</si>
  <si>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</si>
  <si>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</si>
  <si>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</si>
  <si>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</si>
  <si>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</si>
  <si>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</si>
  <si>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</si>
  <si>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</si>
  <si>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</si>
  <si>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</si>
  <si>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</si>
  <si>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</si>
  <si>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</si>
  <si>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</si>
  <si>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</si>
  <si>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</si>
  <si>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</si>
  <si>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</si>
  <si>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</si>
  <si>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</si>
  <si>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</si>
  <si>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</si>
  <si>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</si>
  <si>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</si>
  <si>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</si>
  <si>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</si>
  <si>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</si>
  <si>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</si>
  <si>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</si>
  <si>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</si>
  <si>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</si>
  <si>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</si>
  <si>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</si>
  <si>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</si>
  <si>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</si>
  <si>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</si>
  <si>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</si>
  <si>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</si>
  <si>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</si>
  <si>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</si>
  <si>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</si>
  <si>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</si>
  <si>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</si>
  <si>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</si>
  <si>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</si>
  <si>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</si>
  <si>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</si>
  <si>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</si>
  <si>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</si>
  <si>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</si>
  <si>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</si>
  <si>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</si>
  <si>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</si>
  <si>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</si>
  <si>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</si>
  <si>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</si>
  <si>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</si>
  <si>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</si>
  <si>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</si>
  <si>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</si>
  <si>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</si>
  <si>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</si>
  <si>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</si>
  <si>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</si>
  <si>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</si>
  <si>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</si>
  <si>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</si>
  <si>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</si>
  <si>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</si>
  <si>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</si>
  <si>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</si>
  <si>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</si>
  <si>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</si>
  <si>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</si>
  <si>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</si>
  <si>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</si>
  <si>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</si>
  <si>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</si>
  <si>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</si>
  <si>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</si>
  <si>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</si>
  <si>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</si>
  <si>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</si>
  <si>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</si>
  <si>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</si>
  <si>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</si>
  <si>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</si>
  <si>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</si>
  <si>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</si>
  <si>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</si>
  <si>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</si>
  <si>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</si>
  <si>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</si>
  <si>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</si>
  <si>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</si>
  <si>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</si>
  <si>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</si>
  <si>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</si>
  <si>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</si>
  <si>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</si>
  <si>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</si>
  <si>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</si>
  <si>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</si>
  <si>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</si>
  <si>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</si>
  <si>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</si>
  <si>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</si>
  <si>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</si>
  <si>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</si>
  <si>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</si>
  <si>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</si>
  <si>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</si>
  <si>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</si>
  <si>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</si>
  <si>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</si>
  <si>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</si>
  <si>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</si>
  <si>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</si>
  <si>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</si>
  <si>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</si>
  <si>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</si>
  <si>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</si>
  <si>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</si>
  <si>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</si>
  <si>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</si>
  <si>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</si>
  <si>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</si>
  <si>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</si>
  <si>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</si>
  <si>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</si>
  <si>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</si>
  <si>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</si>
  <si>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</si>
  <si>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</si>
  <si>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</si>
  <si>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</si>
  <si>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</si>
  <si>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</si>
  <si>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</si>
  <si>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</si>
  <si>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</si>
  <si>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</si>
  <si>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</si>
  <si>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</si>
  <si>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</si>
  <si>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</si>
  <si>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</si>
  <si>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</si>
  <si>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</si>
  <si>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</si>
  <si>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</si>
  <si>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</si>
  <si>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</si>
  <si>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</si>
  <si>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</si>
  <si>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</si>
  <si>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</si>
  <si>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</si>
  <si>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</si>
  <si>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</si>
  <si>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</si>
  <si>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</si>
  <si>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</si>
  <si>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</si>
  <si>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</si>
  <si>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</si>
  <si>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</si>
  <si>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</si>
  <si>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</si>
  <si>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</si>
  <si>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</si>
  <si>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</si>
  <si>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</si>
  <si>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</si>
  <si>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</si>
  <si>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</si>
  <si>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</si>
  <si>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</si>
  <si>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</si>
  <si>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</si>
  <si>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</si>
  <si>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</si>
  <si>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</si>
  <si>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</si>
  <si>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</si>
  <si>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</si>
  <si>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</si>
  <si>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</si>
  <si>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</si>
  <si>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</si>
  <si>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</si>
  <si>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</si>
  <si>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</si>
  <si>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</si>
  <si>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</si>
  <si>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</si>
  <si>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</si>
  <si>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</si>
  <si>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</si>
  <si>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</si>
  <si>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</si>
  <si>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</si>
  <si>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</si>
  <si>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</si>
  <si>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</si>
  <si>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</si>
  <si>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</si>
  <si>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</si>
  <si>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</si>
  <si>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</si>
  <si>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</si>
  <si>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</si>
  <si>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</si>
  <si>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</si>
  <si>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</si>
  <si>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</si>
  <si>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</si>
  <si>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</si>
  <si>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</si>
  <si>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</si>
  <si>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</si>
  <si>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</si>
  <si>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</si>
  <si>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</si>
  <si>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</si>
  <si>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</si>
  <si>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</si>
  <si>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</si>
  <si>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</si>
  <si>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</si>
  <si>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</si>
  <si>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</si>
  <si>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</si>
  <si>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</si>
  <si>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</si>
  <si>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</si>
  <si>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</si>
  <si>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</si>
  <si>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</si>
  <si>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</si>
  <si>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</si>
  <si>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</si>
  <si>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</si>
  <si>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</si>
  <si>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</si>
  <si>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</si>
  <si>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</si>
  <si>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</si>
  <si>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</si>
  <si>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</si>
  <si>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</si>
  <si>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</si>
  <si>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</si>
  <si>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</si>
  <si>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</si>
  <si>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</si>
  <si>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</si>
  <si>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</si>
  <si>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</si>
  <si>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</si>
  <si>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</si>
  <si>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</si>
  <si>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</si>
  <si>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</si>
  <si>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</si>
  <si>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</si>
  <si>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</si>
  <si>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</si>
  <si>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</si>
  <si>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</si>
  <si>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</si>
  <si>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</si>
  <si>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</si>
  <si>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</si>
  <si>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</si>
  <si>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</si>
  <si>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</si>
  <si>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</si>
  <si>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</si>
  <si>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</si>
  <si>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</si>
  <si>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</si>
  <si>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</si>
  <si>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</si>
  <si>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</si>
  <si>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</si>
  <si>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</si>
  <si>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</si>
  <si>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</si>
  <si>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</si>
  <si>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</si>
  <si>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</si>
  <si>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</si>
  <si>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</si>
  <si>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</si>
  <si>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</si>
  <si>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</si>
  <si>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</si>
  <si>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</si>
  <si>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</si>
  <si>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</si>
  <si>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</si>
  <si>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</si>
  <si>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</si>
  <si>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</si>
  <si>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</si>
  <si>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</si>
  <si>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</si>
  <si>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</si>
  <si>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</si>
  <si>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</si>
  <si>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</si>
  <si>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</si>
  <si>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</si>
  <si>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</si>
  <si>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</si>
  <si>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</si>
  <si>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</si>
  <si>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</si>
  <si>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</si>
  <si>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</si>
  <si>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</si>
  <si>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</si>
  <si>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</si>
  <si>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</si>
  <si>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</si>
  <si>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</si>
  <si>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</si>
  <si>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</si>
  <si>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</si>
  <si>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</si>
  <si>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</si>
  <si>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</si>
  <si>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</si>
  <si>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</si>
  <si>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</si>
  <si>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</si>
  <si>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</si>
  <si>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</si>
  <si>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</si>
  <si>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</si>
  <si>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</si>
  <si>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</si>
  <si>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</si>
  <si>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</si>
  <si>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</si>
  <si>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</si>
  <si>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</si>
  <si>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</si>
  <si>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</si>
  <si>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</si>
  <si>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</si>
  <si>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</si>
  <si>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</si>
  <si>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</si>
  <si>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</si>
  <si>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</si>
  <si>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</si>
  <si>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</si>
  <si>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</si>
  <si>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</si>
  <si>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</si>
  <si>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</si>
  <si>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</si>
  <si>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</si>
  <si>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</si>
  <si>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</si>
  <si>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</si>
  <si>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</si>
  <si>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</si>
  <si>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</si>
  <si>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</si>
  <si>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</si>
  <si>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</si>
  <si>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</si>
  <si>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</si>
  <si>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</si>
  <si>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</si>
  <si>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</si>
  <si>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</si>
  <si>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</si>
  <si>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</si>
  <si>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</si>
  <si>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</si>
  <si>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</si>
  <si>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</si>
  <si>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</si>
  <si>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</si>
  <si>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</si>
  <si>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</si>
  <si>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</si>
  <si>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</si>
  <si>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</si>
  <si>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</si>
  <si>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</si>
  <si>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</si>
  <si>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</si>
  <si>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</si>
  <si>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</si>
  <si>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</si>
  <si>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</si>
  <si>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</si>
  <si>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</si>
  <si>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</si>
  <si>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</si>
  <si>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</si>
  <si>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</si>
  <si>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</si>
  <si>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</si>
  <si>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</si>
  <si>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</si>
  <si>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</si>
  <si>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</si>
  <si>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</si>
  <si>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</si>
  <si>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</si>
  <si>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</si>
  <si>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</si>
  <si>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</si>
  <si>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</si>
  <si>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</si>
  <si>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</si>
  <si>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</si>
  <si>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</si>
  <si>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</si>
  <si>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</si>
  <si>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</si>
  <si>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</si>
  <si>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</si>
  <si>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</si>
  <si>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</si>
  <si>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</si>
  <si>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</si>
  <si>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</si>
  <si>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</si>
  <si>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</si>
  <si>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</si>
  <si>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</si>
  <si>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</si>
  <si>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</si>
  <si>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</si>
  <si>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</si>
  <si>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</si>
  <si>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</si>
  <si>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</si>
  <si>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</si>
  <si>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</si>
  <si>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</si>
  <si>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</si>
  <si>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</si>
  <si>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</si>
  <si>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</si>
  <si>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</si>
  <si>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</si>
  <si>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</si>
  <si>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</si>
  <si>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</si>
  <si>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</si>
  <si>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</si>
  <si>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</si>
  <si>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</si>
  <si>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</si>
  <si>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</si>
  <si>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</si>
  <si>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</si>
  <si>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</si>
  <si>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</si>
  <si>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</si>
  <si>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</si>
  <si>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</si>
  <si>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</si>
  <si>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</si>
  <si>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</si>
  <si>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</si>
  <si>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</si>
  <si>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</si>
  <si>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</si>
  <si>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</si>
  <si>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</si>
  <si>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</si>
  <si>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</si>
  <si>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</si>
  <si>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</si>
  <si>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</si>
  <si>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</si>
  <si>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</si>
  <si>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</si>
  <si>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</si>
  <si>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</si>
  <si>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</si>
  <si>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</si>
  <si>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</si>
  <si>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</si>
  <si>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</si>
  <si>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</si>
  <si>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</si>
  <si>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</si>
  <si>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</si>
  <si>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</si>
  <si>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</si>
  <si>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</si>
  <si>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</si>
  <si>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</si>
  <si>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</si>
  <si>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</si>
  <si>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</si>
  <si>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</si>
  <si>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</si>
  <si>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</si>
  <si>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</si>
  <si>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</si>
  <si>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</si>
  <si>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</si>
  <si>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</si>
  <si>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</si>
  <si>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</si>
  <si>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</si>
  <si>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</si>
  <si>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</si>
  <si>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</si>
  <si>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</si>
  <si>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</si>
  <si>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</si>
  <si>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</si>
  <si>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</si>
  <si>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</si>
  <si>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</si>
  <si>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</si>
  <si>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</si>
  <si>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</si>
  <si>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</si>
  <si>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</si>
  <si>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</si>
  <si>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</si>
  <si>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</si>
  <si>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</si>
  <si>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</si>
  <si>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</si>
  <si>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</si>
  <si>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</si>
  <si>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</si>
  <si>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</si>
  <si>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</si>
  <si>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</si>
  <si>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</si>
  <si>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</si>
  <si>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</si>
  <si>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</si>
  <si>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</si>
  <si>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</si>
  <si>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</si>
  <si>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</si>
  <si>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</si>
  <si>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</si>
  <si>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</si>
  <si>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</si>
  <si>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</si>
  <si>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</si>
  <si>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</si>
  <si>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</si>
  <si>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</si>
  <si>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</si>
  <si>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</si>
  <si>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</si>
  <si>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</si>
  <si>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</si>
  <si>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</si>
  <si>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</si>
  <si>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</si>
  <si>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</si>
  <si>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</si>
  <si>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</si>
  <si>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</si>
  <si>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</si>
  <si>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</si>
  <si>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</si>
  <si>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</si>
  <si>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</si>
  <si>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</si>
  <si>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</si>
  <si>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</si>
  <si>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</si>
  <si>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</si>
  <si>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</si>
  <si>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</si>
  <si>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</si>
  <si>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</si>
  <si>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</si>
  <si>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</si>
  <si>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</si>
  <si>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</si>
  <si>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</si>
  <si>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</si>
  <si>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</si>
  <si>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</si>
  <si>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</si>
  <si>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</si>
  <si>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</si>
  <si>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</si>
  <si>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</si>
  <si>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</si>
  <si>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</si>
  <si>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</si>
  <si>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</si>
  <si>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</si>
  <si>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</si>
  <si>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</si>
  <si>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</si>
  <si>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</si>
  <si>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</si>
  <si>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</si>
  <si>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</si>
  <si>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</si>
  <si>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</si>
  <si>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</si>
  <si>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</si>
  <si>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</si>
  <si>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</si>
  <si>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</si>
  <si>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</si>
  <si>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</si>
  <si>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</si>
  <si>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</si>
  <si>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</si>
  <si>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</si>
  <si>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</si>
  <si>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</si>
  <si>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</si>
  <si>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</si>
  <si>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</si>
  <si>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</si>
  <si>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</si>
  <si>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</si>
  <si>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</si>
  <si>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</si>
  <si>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</si>
  <si>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</si>
  <si>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</si>
  <si>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</si>
  <si>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</si>
  <si>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</si>
  <si>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</si>
  <si>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</si>
  <si>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</si>
  <si>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</si>
  <si>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</si>
  <si>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</si>
  <si>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</si>
  <si>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</si>
  <si>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</si>
  <si>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</si>
  <si>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</si>
  <si>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</si>
  <si>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</si>
  <si>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</si>
  <si>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</si>
  <si>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</si>
  <si>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</si>
  <si>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</si>
  <si>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</si>
  <si>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</si>
  <si>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</si>
  <si>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</si>
  <si>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</si>
  <si>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</si>
  <si>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</si>
  <si>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</si>
  <si>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</si>
  <si>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</si>
  <si>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</si>
  <si>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</si>
  <si>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</si>
  <si>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</si>
  <si>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</si>
  <si>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</si>
  <si>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</si>
  <si>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</si>
  <si>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</si>
  <si>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</si>
  <si>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</si>
  <si>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</si>
  <si>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</si>
  <si>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</si>
  <si>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</si>
  <si>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</si>
  <si>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</si>
  <si>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</si>
  <si>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</si>
  <si>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</si>
  <si>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</si>
  <si>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</si>
  <si>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</si>
  <si>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</si>
  <si>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</si>
  <si>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</si>
  <si>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</si>
  <si>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</si>
  <si>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</si>
  <si>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</si>
  <si>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</si>
  <si>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</si>
  <si>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</si>
  <si>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</si>
  <si>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</si>
  <si>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</si>
  <si>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</si>
  <si>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</si>
  <si>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</si>
  <si>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</si>
  <si>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</si>
  <si>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</si>
  <si>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</si>
  <si>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</si>
  <si>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</si>
  <si>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</si>
  <si>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</si>
  <si>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</si>
  <si>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</si>
  <si>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</si>
  <si>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</si>
  <si>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</si>
  <si>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</si>
  <si>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</si>
  <si>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</si>
  <si>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</si>
  <si>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</si>
  <si>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</si>
  <si>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</si>
  <si>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</si>
  <si>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</si>
  <si>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</si>
  <si>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</si>
  <si>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</si>
  <si>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</si>
  <si>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</si>
  <si>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</si>
  <si>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</si>
  <si>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</si>
  <si>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</si>
  <si>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</si>
  <si>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</si>
  <si>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</si>
  <si>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</si>
  <si>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</si>
  <si>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</si>
  <si>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</si>
  <si>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</si>
  <si>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</si>
  <si>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</si>
  <si>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</si>
  <si>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</si>
  <si>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</si>
  <si>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</si>
  <si>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</si>
  <si>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</si>
  <si>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</si>
  <si>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</si>
  <si>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</si>
  <si>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</si>
  <si>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</si>
  <si>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</si>
  <si>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</si>
  <si>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</si>
  <si>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</si>
  <si>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</si>
  <si>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</si>
  <si>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</si>
  <si>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</si>
  <si>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</si>
  <si>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</si>
  <si>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</si>
  <si>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</si>
  <si>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</si>
  <si>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</si>
  <si>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</si>
  <si>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</si>
  <si>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</si>
  <si>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</si>
  <si>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</si>
  <si>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</si>
  <si>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</si>
  <si>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</si>
  <si>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</si>
  <si>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</si>
  <si>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</si>
  <si>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</si>
  <si>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</si>
  <si>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</si>
  <si>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</si>
  <si>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</si>
  <si>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</si>
  <si>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</si>
  <si>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</si>
  <si>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</si>
  <si>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</si>
  <si>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</si>
  <si>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</si>
  <si>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</si>
  <si>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</si>
  <si>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</si>
  <si>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</si>
  <si>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</si>
  <si>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</si>
  <si>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</si>
  <si>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</si>
  <si>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</si>
  <si>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</si>
  <si>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</si>
  <si>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</si>
  <si>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</si>
  <si>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</si>
  <si>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</si>
  <si>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</si>
  <si>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</si>
  <si>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</si>
  <si>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</si>
  <si>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</si>
  <si>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</si>
  <si>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</si>
  <si>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</si>
  <si>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</si>
  <si>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</si>
  <si>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</si>
  <si>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</si>
  <si>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</si>
  <si>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</si>
  <si>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</si>
  <si>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</si>
  <si>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</si>
  <si>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</si>
  <si>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</si>
  <si>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</si>
  <si>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</si>
  <si>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</si>
  <si>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</si>
  <si>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</si>
  <si>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</si>
  <si>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</si>
  <si>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</si>
  <si>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</si>
  <si>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</si>
  <si>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</si>
  <si>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</si>
  <si>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</si>
  <si>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</si>
  <si>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</si>
  <si>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</si>
  <si>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</si>
  <si>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</si>
  <si>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</si>
  <si>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</si>
  <si>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</si>
  <si>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</si>
  <si>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</si>
  <si>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</si>
  <si>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</si>
  <si>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</si>
  <si>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</si>
  <si>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</si>
  <si>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</si>
  <si>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</si>
  <si>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</si>
  <si>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</si>
  <si>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</si>
  <si>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</si>
  <si>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</si>
  <si>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</si>
  <si>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</si>
  <si>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</si>
  <si>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</si>
  <si>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</si>
  <si>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</si>
  <si>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</si>
  <si>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</si>
  <si>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</si>
  <si>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</si>
  <si>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</si>
  <si>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</si>
  <si>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</si>
  <si>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</si>
  <si>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</si>
  <si>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</si>
  <si>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</si>
  <si>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</si>
  <si>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</si>
  <si>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</si>
  <si>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</si>
  <si>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</si>
  <si>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</si>
  <si>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</si>
  <si>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</si>
  <si>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</si>
  <si>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</si>
  <si>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</si>
  <si>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</si>
  <si>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</si>
  <si>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</si>
  <si>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</si>
  <si>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</si>
  <si>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</si>
  <si>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</si>
  <si>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</si>
  <si>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</si>
  <si>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</si>
  <si>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</si>
  <si>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</si>
  <si>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</si>
  <si>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</si>
  <si>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</si>
  <si>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</si>
  <si>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</si>
  <si>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</si>
  <si>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</si>
  <si>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</si>
  <si>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</si>
  <si>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</si>
  <si>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</si>
  <si>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</si>
  <si>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</si>
  <si>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</si>
  <si>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</si>
  <si>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</si>
  <si>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</si>
  <si>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</si>
  <si>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</si>
  <si>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</si>
  <si>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</si>
  <si>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</si>
  <si>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</si>
  <si>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</si>
  <si>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</si>
  <si>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</si>
  <si>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</si>
  <si>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</si>
  <si>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</si>
  <si>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</si>
  <si>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</si>
  <si>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</si>
  <si>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</si>
  <si>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</si>
  <si>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</si>
  <si>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</si>
  <si>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</si>
  <si>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</si>
  <si>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</si>
  <si>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</si>
  <si>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</si>
  <si>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</si>
  <si>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</si>
  <si>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</si>
  <si>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</si>
  <si>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</si>
  <si>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</si>
  <si>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</si>
  <si>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</si>
  <si>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</si>
  <si>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</si>
  <si>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</si>
  <si>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</si>
  <si>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</si>
  <si>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</si>
  <si>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</si>
  <si>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</si>
  <si>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</si>
  <si>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</si>
  <si>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</si>
  <si>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</si>
  <si>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</si>
  <si>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</si>
  <si>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</si>
  <si>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</si>
  <si>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</si>
  <si>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</si>
  <si>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</si>
  <si>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</si>
  <si>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</si>
  <si>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</si>
  <si>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</si>
  <si>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</si>
  <si>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</si>
  <si>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</si>
  <si>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</si>
  <si>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</si>
  <si>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</si>
  <si>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</si>
  <si>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</si>
  <si>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</si>
  <si>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</si>
  <si>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</si>
  <si>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</si>
  <si>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</si>
  <si>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</si>
  <si>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</si>
  <si>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</si>
  <si>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</si>
  <si>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</si>
  <si>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</si>
  <si>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</si>
  <si>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</si>
  <si>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</si>
  <si>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</si>
  <si>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</si>
  <si>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</si>
  <si>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</si>
  <si>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</si>
  <si>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</si>
  <si>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</si>
  <si>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</si>
  <si>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</si>
  <si>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</si>
  <si>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</si>
  <si>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</si>
  <si>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</si>
  <si>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</si>
  <si>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</si>
  <si>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</si>
  <si>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</si>
  <si>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</si>
  <si>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</si>
  <si>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</si>
  <si>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</si>
  <si>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</si>
  <si>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</si>
  <si>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</si>
  <si>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</si>
  <si>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</si>
  <si>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</si>
  <si>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</si>
  <si>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</si>
  <si>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</si>
  <si>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</si>
  <si>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</si>
  <si>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</si>
  <si>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</si>
  <si>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</si>
  <si>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</si>
  <si>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</si>
  <si>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</si>
  <si>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</si>
  <si>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</si>
  <si>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</si>
  <si>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</si>
  <si>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</si>
  <si>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</si>
  <si>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</si>
  <si>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</si>
  <si>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</si>
  <si>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</si>
  <si>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</si>
  <si>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</si>
  <si>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</si>
  <si>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</si>
  <si>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</si>
  <si>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</si>
  <si>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</si>
  <si>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</si>
  <si>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</si>
  <si>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</si>
  <si>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</si>
  <si>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</si>
  <si>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</si>
  <si>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</si>
  <si>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</si>
  <si>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</si>
  <si>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</si>
  <si>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</si>
  <si>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</si>
  <si>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</si>
  <si>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</si>
  <si>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</si>
  <si>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</si>
  <si>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</si>
  <si>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</si>
  <si>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</si>
  <si>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</si>
  <si>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</si>
  <si>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</si>
  <si>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</si>
  <si>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</si>
  <si>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</si>
  <si>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</si>
  <si>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</si>
  <si>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</si>
  <si>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</si>
  <si>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</si>
  <si>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</si>
  <si>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</si>
  <si>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</si>
  <si>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</si>
  <si>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</si>
  <si>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</si>
  <si>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</si>
  <si>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</si>
  <si>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</si>
  <si>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</si>
  <si>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</si>
  <si>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</si>
  <si>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</si>
  <si>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</si>
  <si>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</si>
  <si>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</si>
  <si>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</si>
  <si>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</si>
  <si>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</si>
  <si>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</si>
  <si>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</si>
  <si>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</si>
  <si>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</si>
  <si>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</si>
  <si>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</si>
  <si>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</si>
  <si>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</si>
  <si>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</si>
  <si>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</si>
  <si>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</si>
  <si>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</si>
  <si>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</si>
  <si>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</si>
  <si>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</si>
  <si>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</si>
  <si>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</si>
  <si>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</si>
  <si>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</si>
  <si>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</si>
  <si>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</si>
  <si>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</si>
  <si>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</si>
  <si>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</si>
  <si>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</si>
  <si>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</si>
  <si>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</si>
  <si>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</si>
  <si>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</si>
  <si>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</si>
  <si>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</si>
  <si>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</si>
  <si>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</si>
  <si>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</si>
  <si>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</si>
  <si>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</si>
  <si>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</si>
  <si>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</si>
  <si>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</si>
  <si>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</si>
  <si>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</si>
  <si>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</si>
  <si>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</si>
  <si>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</si>
  <si>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</si>
  <si>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</si>
  <si>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</si>
  <si>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</si>
  <si>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</si>
  <si>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</si>
  <si>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</si>
  <si>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</si>
  <si>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</si>
  <si>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</si>
  <si>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</si>
  <si>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</si>
  <si>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</si>
  <si>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</si>
  <si>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</si>
  <si>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</si>
  <si>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</si>
  <si>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</si>
  <si>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</si>
  <si>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</si>
  <si>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</si>
  <si>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</si>
  <si>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</si>
  <si>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</si>
  <si>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</si>
  <si>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</si>
  <si>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</si>
  <si>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</si>
  <si>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</si>
  <si>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</si>
  <si>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</si>
  <si>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</si>
  <si>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</si>
  <si>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</si>
  <si>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</si>
  <si>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</si>
  <si>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</si>
  <si>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</si>
  <si>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</si>
  <si>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</si>
  <si>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</si>
  <si>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</si>
  <si>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</si>
  <si>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</si>
  <si>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</si>
  <si>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</si>
  <si>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</si>
  <si>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</si>
  <si>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</si>
  <si>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</si>
  <si>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</si>
  <si>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</si>
  <si>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</si>
  <si>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</si>
  <si>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</si>
  <si>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</si>
  <si>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</si>
  <si>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</si>
  <si>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</si>
  <si>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</si>
  <si>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</si>
  <si>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</si>
  <si>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</si>
  <si>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</si>
  <si>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</si>
  <si>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</si>
  <si>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</si>
  <si>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</si>
  <si>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</si>
  <si>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</si>
  <si>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</si>
  <si>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</si>
  <si>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</si>
  <si>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</si>
  <si>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</si>
  <si>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</si>
  <si>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</si>
  <si>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</si>
  <si>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</si>
  <si>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</si>
  <si>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</si>
  <si>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</si>
  <si>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</si>
  <si>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</si>
  <si>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</si>
  <si>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</si>
  <si>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</si>
  <si>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</si>
  <si>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</si>
  <si>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</si>
  <si>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</si>
  <si>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</si>
  <si>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</si>
  <si>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</si>
  <si>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</si>
  <si>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</si>
  <si>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</si>
  <si>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</si>
  <si>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</si>
  <si>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</si>
  <si>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</si>
  <si>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</si>
  <si>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</si>
  <si>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</si>
  <si>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</si>
  <si>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</si>
  <si>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</si>
  <si>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</si>
  <si>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</si>
  <si>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</si>
  <si>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</si>
  <si>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</si>
  <si>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</si>
  <si>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</si>
  <si>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</si>
  <si>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</si>
  <si>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</si>
  <si>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</si>
  <si>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</si>
  <si>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</si>
  <si>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</si>
  <si>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</si>
  <si>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</si>
  <si>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</si>
  <si>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</si>
  <si>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</si>
  <si>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</si>
  <si>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</si>
  <si>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</si>
  <si>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</si>
  <si>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</si>
  <si>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</si>
  <si>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</si>
  <si>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</si>
  <si>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</si>
  <si>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</si>
  <si>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</si>
  <si>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</si>
  <si>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</si>
  <si>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</si>
  <si>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</si>
  <si>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</si>
  <si>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</si>
  <si>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</si>
  <si>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</si>
  <si>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</si>
  <si>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</si>
  <si>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</si>
  <si>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</si>
  <si>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</si>
  <si>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</si>
  <si>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</si>
  <si>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</si>
  <si>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</si>
  <si>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</si>
  <si>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</si>
  <si>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</si>
  <si>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</si>
  <si>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</si>
  <si>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</si>
  <si>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</si>
  <si>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</si>
  <si>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</si>
  <si>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</si>
  <si>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</si>
  <si>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</si>
  <si>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</si>
  <si>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</si>
  <si>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</si>
  <si>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</si>
  <si>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</si>
  <si>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</si>
  <si>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</si>
  <si>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</si>
  <si>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</si>
  <si>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</si>
  <si>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</si>
  <si>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</si>
  <si>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</si>
  <si>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</si>
  <si>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</si>
  <si>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</si>
  <si>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</si>
  <si>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</si>
  <si>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</si>
  <si>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</si>
  <si>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</si>
  <si>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</si>
  <si>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</si>
  <si>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</si>
  <si>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</si>
  <si>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</si>
  <si>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</si>
  <si>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</si>
  <si>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</si>
  <si>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</si>
  <si>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</si>
  <si>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</si>
  <si>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</si>
  <si>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</si>
  <si>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</si>
  <si>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</si>
  <si>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</si>
  <si>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</si>
  <si>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</si>
  <si>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</si>
  <si>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</si>
  <si>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</si>
  <si>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</si>
  <si>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</si>
  <si>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</si>
  <si>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</si>
  <si>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</si>
  <si>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</si>
  <si>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</si>
  <si>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</si>
  <si>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</si>
  <si>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</si>
  <si>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</si>
  <si>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</si>
  <si>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</si>
  <si>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</si>
  <si>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</si>
  <si>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</si>
  <si>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</si>
  <si>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</si>
  <si>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</si>
  <si>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</si>
  <si>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</si>
  <si>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</si>
  <si>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</si>
  <si>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</si>
  <si>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</si>
  <si>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</si>
  <si>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</si>
  <si>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</si>
  <si>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</si>
  <si>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</si>
  <si>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</si>
  <si>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</si>
  <si>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</si>
  <si>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</si>
  <si>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</si>
  <si>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</si>
  <si>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</si>
  <si>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</si>
  <si>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</si>
  <si>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</si>
  <si>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</si>
  <si>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</si>
  <si>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</si>
  <si>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</si>
  <si>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</si>
  <si>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</si>
  <si>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</si>
  <si>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</si>
  <si>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</si>
  <si>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</si>
  <si>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</si>
  <si>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</si>
  <si>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</si>
  <si>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</si>
  <si>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</si>
  <si>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</si>
  <si>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</si>
  <si>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</si>
  <si>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</si>
  <si>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</si>
  <si>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</si>
  <si>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</si>
  <si>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</si>
  <si>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</si>
  <si>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</si>
  <si>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</si>
  <si>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</si>
  <si>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</si>
  <si>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</si>
  <si>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</si>
  <si>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</si>
  <si>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</si>
  <si>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</si>
  <si>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</si>
  <si>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</si>
  <si>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</si>
  <si>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</si>
  <si>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</si>
  <si>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</si>
  <si>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</si>
  <si>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</si>
  <si>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</si>
  <si>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</si>
  <si>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</si>
  <si>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</si>
  <si>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</si>
  <si>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</si>
  <si>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</si>
  <si>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</si>
  <si>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</si>
  <si>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</si>
  <si>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</si>
  <si>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</si>
  <si>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</si>
  <si>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</si>
  <si>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</si>
  <si>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</si>
  <si>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</si>
  <si>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</si>
  <si>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</si>
  <si>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</si>
  <si>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</si>
  <si>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</si>
  <si>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</si>
  <si>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</si>
  <si>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</si>
  <si>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</si>
  <si>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</si>
  <si>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</si>
  <si>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</si>
  <si>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</si>
  <si>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</si>
  <si>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</si>
  <si>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</si>
  <si>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</si>
  <si>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</si>
  <si>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</si>
  <si>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</si>
  <si>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</si>
  <si>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</si>
  <si>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</si>
  <si>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</si>
  <si>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</si>
  <si>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</si>
  <si>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</si>
  <si>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</si>
  <si>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</si>
  <si>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</si>
  <si>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</si>
  <si>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</si>
  <si>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</si>
  <si>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</si>
  <si>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</si>
  <si>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</si>
  <si>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</si>
  <si>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</si>
  <si>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</si>
  <si>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</si>
  <si>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</si>
  <si>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</si>
  <si>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</si>
  <si>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</si>
  <si>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</si>
  <si>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</si>
  <si>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</si>
  <si>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</si>
  <si>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</si>
  <si>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</si>
  <si>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</si>
  <si>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</si>
  <si>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</si>
  <si>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</si>
  <si>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</si>
  <si>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</si>
  <si>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</si>
  <si>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</si>
  <si>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</si>
  <si>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</si>
  <si>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</si>
  <si>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</si>
  <si>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</si>
  <si>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</si>
  <si>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</si>
  <si>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</si>
  <si>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</si>
  <si>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</si>
  <si>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</si>
  <si>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</si>
  <si>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</si>
  <si>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</si>
  <si>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</si>
  <si>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</si>
  <si>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</si>
  <si>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</si>
  <si>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</si>
  <si>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</si>
  <si>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</si>
  <si>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</si>
  <si>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</si>
  <si>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</si>
  <si>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</si>
  <si>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</si>
  <si>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</si>
  <si>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</si>
  <si>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</si>
  <si>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</si>
  <si>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</si>
  <si>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</si>
  <si>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</si>
  <si>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</si>
  <si>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</si>
  <si>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</si>
  <si>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</si>
  <si>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</si>
  <si>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</si>
  <si>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</si>
  <si>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</si>
  <si>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</si>
  <si>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</si>
  <si>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</si>
  <si>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</si>
  <si>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</si>
  <si>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</si>
  <si>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</si>
  <si>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</si>
  <si>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</si>
  <si>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</si>
  <si>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</si>
  <si>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</si>
  <si>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</si>
  <si>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</si>
  <si>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</si>
  <si>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</si>
  <si>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</si>
  <si>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</si>
  <si>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</si>
  <si>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</si>
  <si>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</si>
  <si>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</si>
  <si>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</si>
  <si>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</si>
  <si>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</si>
  <si>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</si>
  <si>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</si>
  <si>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</si>
  <si>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</si>
  <si>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</si>
  <si>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</si>
  <si>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</si>
  <si>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</si>
  <si>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</si>
  <si>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</si>
  <si>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</si>
  <si>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</si>
  <si>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</si>
  <si>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</si>
  <si>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</si>
  <si>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</si>
  <si>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</si>
  <si>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</si>
  <si>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</si>
  <si>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</si>
  <si>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</si>
  <si>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</si>
  <si>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</si>
  <si>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</si>
  <si>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</si>
  <si>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</si>
  <si>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</si>
  <si>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</si>
  <si>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</si>
  <si>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</si>
  <si>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</si>
  <si>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</si>
  <si>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</si>
  <si>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</si>
  <si>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</si>
  <si>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</si>
  <si>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</si>
  <si>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</si>
  <si>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</si>
  <si>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</si>
  <si>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</si>
  <si>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</si>
  <si>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</si>
  <si>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</si>
  <si>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</si>
  <si>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</si>
  <si>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</si>
  <si>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</si>
  <si>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</si>
  <si>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</si>
  <si>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</si>
  <si>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</si>
  <si>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</si>
  <si>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</si>
  <si>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</si>
  <si>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</si>
  <si>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</si>
  <si>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</si>
  <si>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</si>
  <si>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</si>
  <si>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</si>
  <si>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</si>
  <si>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</si>
  <si>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</si>
  <si>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</si>
  <si>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</si>
  <si>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</si>
  <si>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</si>
  <si>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</si>
  <si>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</si>
  <si>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</si>
  <si>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</si>
  <si>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</si>
  <si>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</si>
  <si>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</si>
  <si>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</si>
  <si>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</si>
  <si>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</si>
  <si>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</si>
  <si>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</si>
  <si>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</si>
  <si>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</si>
  <si>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</si>
  <si>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</si>
  <si>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</si>
  <si>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</si>
  <si>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</si>
  <si>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</si>
  <si>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</si>
  <si>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</si>
  <si>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</si>
  <si>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</si>
  <si>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</si>
  <si>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</si>
  <si>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</si>
  <si>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</si>
  <si>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</si>
  <si>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</si>
  <si>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</si>
  <si>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</si>
  <si>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</si>
  <si>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</si>
  <si>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</si>
  <si>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</si>
  <si>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</si>
  <si>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</si>
  <si>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</si>
  <si>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</si>
  <si>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</si>
  <si>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</si>
  <si>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</si>
  <si>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</si>
  <si>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</si>
  <si>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</si>
  <si>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</si>
  <si>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</si>
  <si>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</si>
  <si>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</si>
  <si>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</si>
  <si>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</si>
  <si>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</si>
  <si>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</si>
  <si>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</si>
  <si>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</si>
  <si>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</si>
  <si>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</si>
  <si>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</si>
  <si>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</si>
  <si>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</si>
  <si>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</si>
  <si>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</si>
  <si>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</si>
  <si>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</si>
  <si>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</si>
  <si>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</si>
  <si>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</si>
  <si>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</si>
  <si>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</si>
  <si>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</si>
  <si>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</si>
  <si>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</si>
  <si>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</si>
  <si>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</si>
  <si>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</si>
  <si>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</si>
  <si>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</si>
  <si>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</si>
  <si>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</si>
  <si>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</si>
  <si>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</si>
  <si>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</si>
  <si>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</si>
  <si>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</si>
  <si>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</si>
  <si>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</si>
  <si>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</si>
  <si>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</si>
  <si>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</si>
  <si>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</si>
  <si>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</si>
  <si>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</si>
  <si>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</si>
  <si>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</si>
  <si>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</si>
  <si>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</si>
  <si>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</si>
  <si>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</si>
  <si>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</si>
  <si>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</si>
  <si>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</si>
  <si>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</si>
  <si>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</si>
  <si>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</si>
  <si>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</si>
  <si>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</si>
  <si>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</si>
  <si>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</si>
  <si>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</si>
  <si>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</si>
  <si>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</si>
  <si>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</si>
  <si>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</si>
  <si>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</si>
  <si>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</si>
  <si>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</si>
  <si>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</si>
  <si>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</si>
  <si>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</si>
  <si>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</si>
  <si>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</si>
  <si>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</si>
  <si>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</si>
  <si>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</si>
  <si>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</si>
  <si>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</si>
  <si>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</si>
  <si>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</si>
  <si>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</si>
  <si>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</si>
  <si>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</si>
  <si>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</si>
  <si>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</si>
  <si>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</si>
  <si>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</si>
  <si>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</si>
  <si>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</si>
  <si>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</si>
  <si>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</si>
  <si>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</si>
  <si>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</si>
  <si>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</si>
  <si>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</si>
  <si>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</si>
  <si>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</si>
  <si>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</si>
  <si>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</si>
  <si>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</si>
  <si>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</si>
  <si>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</si>
  <si>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</si>
  <si>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</si>
  <si>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</si>
  <si>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</si>
  <si>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</si>
  <si>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</si>
  <si>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</si>
  <si>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</si>
  <si>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</si>
  <si>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</si>
  <si>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</si>
  <si>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</si>
  <si>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</si>
  <si>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</si>
  <si>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</si>
  <si>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</si>
  <si>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</si>
  <si>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</si>
  <si>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</si>
  <si>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</si>
  <si>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</si>
  <si>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</si>
  <si>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</si>
  <si>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</si>
  <si>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</si>
  <si>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</si>
  <si>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</si>
  <si>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</si>
  <si>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</si>
  <si>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</si>
  <si>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</si>
  <si>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</si>
  <si>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</si>
  <si>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</si>
  <si>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</si>
  <si>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</si>
  <si>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</si>
  <si>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</si>
  <si>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</si>
  <si>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</si>
  <si>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</si>
  <si>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</si>
  <si>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</si>
  <si>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</si>
  <si>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</si>
  <si>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</si>
  <si>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</si>
  <si>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</si>
  <si>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</si>
  <si>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</si>
  <si>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</si>
  <si>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</si>
  <si>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</si>
  <si>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</si>
  <si>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</si>
  <si>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</si>
  <si>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</si>
  <si>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</si>
  <si>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</si>
  <si>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</si>
  <si>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</si>
  <si>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</si>
  <si>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</si>
  <si>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</si>
  <si>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</si>
  <si>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</si>
  <si>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</si>
  <si>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</si>
  <si>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</si>
  <si>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</si>
  <si>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</si>
  <si>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</si>
  <si>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</si>
  <si>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</si>
  <si>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</si>
  <si>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</si>
  <si>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</si>
  <si>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</si>
  <si>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</si>
  <si>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</si>
  <si>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</si>
  <si>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</si>
  <si>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</si>
  <si>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</si>
  <si>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</si>
  <si>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</si>
  <si>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</si>
  <si>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</si>
  <si>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</si>
  <si>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</si>
  <si>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</si>
  <si>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</si>
  <si>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</si>
  <si>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</si>
  <si>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</si>
  <si>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</si>
  <si>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</si>
  <si>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</si>
  <si>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</si>
  <si>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</si>
  <si>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</si>
  <si>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</si>
  <si>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</si>
  <si>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</si>
  <si>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</si>
  <si>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</si>
  <si>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</si>
  <si>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</si>
  <si>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</si>
  <si>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</si>
  <si>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</si>
  <si>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</si>
  <si>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</si>
  <si>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</si>
  <si>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</si>
  <si>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</si>
  <si>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</si>
  <si>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</si>
  <si>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</si>
  <si>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</si>
  <si>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</si>
  <si>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</si>
  <si>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</si>
  <si>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</si>
  <si>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</si>
  <si>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</si>
  <si>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</si>
  <si>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</si>
  <si>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</si>
  <si>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</si>
  <si>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</si>
  <si>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</si>
  <si>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</si>
  <si>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</si>
  <si>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</si>
  <si>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</si>
  <si>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</si>
  <si>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</si>
  <si>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</si>
  <si>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</si>
  <si>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</si>
  <si>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</si>
  <si>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</si>
  <si>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</si>
  <si>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</si>
  <si>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</si>
  <si>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</si>
  <si>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</si>
  <si>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</si>
  <si>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</si>
  <si>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</si>
  <si>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</si>
  <si>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</si>
  <si>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</si>
  <si>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</si>
  <si>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</si>
  <si>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</si>
  <si>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</si>
  <si>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</si>
  <si>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</si>
  <si>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</si>
  <si>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</si>
  <si>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</si>
  <si>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</si>
  <si>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</si>
  <si>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</si>
  <si>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</si>
  <si>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</si>
  <si>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</si>
  <si>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</si>
  <si>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</si>
  <si>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</si>
  <si>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</si>
  <si>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</si>
  <si>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</si>
  <si>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</si>
  <si>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</si>
  <si>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</si>
  <si>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</si>
  <si>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</si>
  <si>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</si>
  <si>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</si>
  <si>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</si>
  <si>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</si>
  <si>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</si>
  <si>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</si>
  <si>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</si>
  <si>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</si>
  <si>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</si>
  <si>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</si>
  <si>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</si>
  <si>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</si>
  <si>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</si>
  <si>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</si>
  <si>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</si>
  <si>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</si>
  <si>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</si>
  <si>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</si>
  <si>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</si>
  <si>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</si>
  <si>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</si>
  <si>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</si>
  <si>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</si>
  <si>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</si>
  <si>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</si>
  <si>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</si>
  <si>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</si>
  <si>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</si>
  <si>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</si>
  <si>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</si>
  <si>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</si>
  <si>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</si>
  <si>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</si>
  <si>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</si>
  <si>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</si>
  <si>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</si>
  <si>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</si>
  <si>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</si>
  <si>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</si>
  <si>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</si>
  <si>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</si>
  <si>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</si>
  <si>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</si>
  <si>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</si>
  <si>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</si>
  <si>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</si>
  <si>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</si>
  <si>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</si>
  <si>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</si>
  <si>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</si>
  <si>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</si>
  <si>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</si>
  <si>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</si>
  <si>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</si>
  <si>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</si>
  <si>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</si>
  <si>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</si>
  <si>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</si>
  <si>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</si>
  <si>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</si>
  <si>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</si>
  <si>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</si>
  <si>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</si>
  <si>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</si>
  <si>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</si>
  <si>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</si>
  <si>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</si>
  <si>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</si>
  <si>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</si>
  <si>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</si>
  <si>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</si>
  <si>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</si>
  <si>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</si>
  <si>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</si>
  <si>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</si>
  <si>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</si>
  <si>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</si>
  <si>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</si>
  <si>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</si>
  <si>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</si>
  <si>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</si>
  <si>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</si>
  <si>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</si>
  <si>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</si>
  <si>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</si>
  <si>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</si>
  <si>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</si>
  <si>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</si>
  <si>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</si>
  <si>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</si>
  <si>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</si>
  <si>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</si>
  <si>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</si>
  <si>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</si>
  <si>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</si>
  <si>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</si>
  <si>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</si>
  <si>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</si>
  <si>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</si>
  <si>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</si>
  <si>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</si>
  <si>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</si>
  <si>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</si>
  <si>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</si>
  <si>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</si>
  <si>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</si>
  <si>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</si>
  <si>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</si>
  <si>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</si>
  <si>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</si>
  <si>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</si>
  <si>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</si>
  <si>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</si>
  <si>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</si>
  <si>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</si>
  <si>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</si>
  <si>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</si>
  <si>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</si>
  <si>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</si>
  <si>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</si>
  <si>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</si>
  <si>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</si>
  <si>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</si>
  <si>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</si>
  <si>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</si>
  <si>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</si>
  <si>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</si>
  <si>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</si>
  <si>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</si>
  <si>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</si>
  <si>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</si>
  <si>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</si>
  <si>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</si>
  <si>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</si>
  <si>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</si>
  <si>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</si>
  <si>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</si>
  <si>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</si>
  <si>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</si>
  <si>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</si>
  <si>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</si>
  <si>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</si>
  <si>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</si>
  <si>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</si>
  <si>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</si>
  <si>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</si>
  <si>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</si>
  <si>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</si>
  <si>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</si>
  <si>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</si>
  <si>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</si>
  <si>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</si>
  <si>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</si>
  <si>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</si>
  <si>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</si>
  <si>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</si>
  <si>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</si>
  <si>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</si>
  <si>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</si>
  <si>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</si>
  <si>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</si>
  <si>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</si>
  <si>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</si>
  <si>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</si>
  <si>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</si>
  <si>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</si>
  <si>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</si>
  <si>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</si>
  <si>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</si>
  <si>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</si>
  <si>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</si>
  <si>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</si>
  <si>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</si>
  <si>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</si>
  <si>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</si>
  <si>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</si>
  <si>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</si>
  <si>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</si>
  <si>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</si>
  <si>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</si>
  <si>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</si>
  <si>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</si>
  <si>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</si>
  <si>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</si>
  <si>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</si>
  <si>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</si>
  <si>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</si>
  <si>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</si>
  <si>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</si>
  <si>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</si>
  <si>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</si>
  <si>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</si>
  <si>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</si>
  <si>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</si>
  <si>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</si>
  <si>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</si>
  <si>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</si>
  <si>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</si>
  <si>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</si>
  <si>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</si>
  <si>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</si>
  <si>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</si>
  <si>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</si>
  <si>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</si>
  <si>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</si>
  <si>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</si>
  <si>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</si>
  <si>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</si>
  <si>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</si>
  <si>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</si>
  <si>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</si>
  <si>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</si>
  <si>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</si>
  <si>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</si>
  <si>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</si>
  <si>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</si>
  <si>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</si>
  <si>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</si>
  <si>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</si>
  <si>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</si>
  <si>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</si>
  <si>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</si>
  <si>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</si>
  <si>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</si>
  <si>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</si>
  <si>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</si>
  <si>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</si>
  <si>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</si>
  <si>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</si>
  <si>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</si>
  <si>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</si>
  <si>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</si>
  <si>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</si>
  <si>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</si>
  <si>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</si>
  <si>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</si>
  <si>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</si>
  <si>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</si>
  <si>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</si>
  <si>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</si>
  <si>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</si>
  <si>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</si>
  <si>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</si>
  <si>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</si>
  <si>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</si>
  <si>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</si>
  <si>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</si>
  <si>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</si>
  <si>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</si>
  <si>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</si>
  <si>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</si>
  <si>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</si>
  <si>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</si>
  <si>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</si>
  <si>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</si>
  <si>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</si>
  <si>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</si>
  <si>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</si>
  <si>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</si>
  <si>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</si>
  <si>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</si>
  <si>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</si>
  <si>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</si>
  <si>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</si>
  <si>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</si>
  <si>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</si>
  <si>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</si>
  <si>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</si>
  <si>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</si>
  <si>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</si>
  <si>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</si>
  <si>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</si>
  <si>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</si>
  <si>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</si>
  <si>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</si>
  <si>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</si>
  <si>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</si>
  <si>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</si>
  <si>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</si>
  <si>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</si>
  <si>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</si>
  <si>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</si>
  <si>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</si>
  <si>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</si>
  <si>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</si>
  <si>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</si>
  <si>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</si>
  <si>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</si>
  <si>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</si>
  <si>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</si>
  <si>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</si>
  <si>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</si>
  <si>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</si>
  <si>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</si>
  <si>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</si>
  <si>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</si>
  <si>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</si>
  <si>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</si>
  <si>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</si>
  <si>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</si>
  <si>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</si>
  <si>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</si>
  <si>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</si>
  <si>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</si>
  <si>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</si>
  <si>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</si>
  <si>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</si>
  <si>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</si>
  <si>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</si>
  <si>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</si>
  <si>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</si>
  <si>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</si>
  <si>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</si>
  <si>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</si>
  <si>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</si>
  <si>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</si>
  <si>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</si>
  <si>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</si>
  <si>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</si>
  <si>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</si>
  <si>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</si>
  <si>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</si>
  <si>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</si>
  <si>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</si>
  <si>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</si>
  <si>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</si>
  <si>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</si>
  <si>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</si>
  <si>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</si>
  <si>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</si>
  <si>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</si>
  <si>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</si>
  <si>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</si>
  <si>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</si>
  <si>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</si>
  <si>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</si>
  <si>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</si>
  <si>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</si>
  <si>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</si>
  <si>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</si>
  <si>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</si>
  <si>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</si>
  <si>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</si>
  <si>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</si>
  <si>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</si>
  <si>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</si>
  <si>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</si>
  <si>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</si>
  <si>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</si>
  <si>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</si>
  <si>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</si>
  <si>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</si>
  <si>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</si>
  <si>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</si>
  <si>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</si>
  <si>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</si>
  <si>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</si>
  <si>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</si>
  <si>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</si>
  <si>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</si>
  <si>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</si>
  <si>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</si>
  <si>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</si>
  <si>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</si>
  <si>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</si>
  <si>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</si>
  <si>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</si>
  <si>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</si>
  <si>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</si>
  <si>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</si>
  <si>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</si>
  <si>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</si>
  <si>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</si>
  <si>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</si>
  <si>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</si>
  <si>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</si>
  <si>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</si>
  <si>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</si>
  <si>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</si>
  <si>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</si>
  <si>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</si>
  <si>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</si>
  <si>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</si>
  <si>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</si>
  <si>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</si>
  <si>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</si>
  <si>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</si>
  <si>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</si>
  <si>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</si>
  <si>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</si>
  <si>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</si>
  <si>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</si>
  <si>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</si>
  <si>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</si>
  <si>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</si>
  <si>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</si>
  <si>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</si>
  <si>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</si>
  <si>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</si>
  <si>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</si>
  <si>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</si>
  <si>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</si>
  <si>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</si>
  <si>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</si>
  <si>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</si>
  <si>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</si>
  <si>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</si>
  <si>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</si>
  <si>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</si>
  <si>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</si>
  <si>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</si>
  <si>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</si>
  <si>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</si>
  <si>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</si>
  <si>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</si>
  <si>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</si>
  <si>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</si>
  <si>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</si>
  <si>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</si>
  <si>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</si>
  <si>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</si>
  <si>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</si>
  <si>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</si>
  <si>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</si>
  <si>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</si>
  <si>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</si>
  <si>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</si>
  <si>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</si>
  <si>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</si>
  <si>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</si>
  <si>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</si>
  <si>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</si>
  <si>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</si>
  <si>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</si>
  <si>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</si>
  <si>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</si>
  <si>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</si>
  <si>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</si>
  <si>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</si>
  <si>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</si>
  <si>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</si>
  <si>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</si>
  <si>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</si>
  <si>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</si>
  <si>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</si>
  <si>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</si>
  <si>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</si>
  <si>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</si>
  <si>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</si>
  <si>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</si>
  <si>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</si>
  <si>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</si>
  <si>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</si>
  <si>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</si>
  <si>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</si>
  <si>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</si>
  <si>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</si>
  <si>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</si>
  <si>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</si>
  <si>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</si>
  <si>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</si>
  <si>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</si>
  <si>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</si>
  <si>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</si>
  <si>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</si>
  <si>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</si>
  <si>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</si>
  <si>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</si>
  <si>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</si>
  <si>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</si>
  <si>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</si>
  <si>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</si>
  <si>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</si>
  <si>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</si>
  <si>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</si>
  <si>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</si>
  <si>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</si>
  <si>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</si>
  <si>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</si>
  <si>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</si>
  <si>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</si>
  <si>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</si>
  <si>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</si>
  <si>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</si>
  <si>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</si>
  <si>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</si>
  <si>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</si>
  <si>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</si>
  <si>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</si>
  <si>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</si>
  <si>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</si>
  <si>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</si>
  <si>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</si>
  <si>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</si>
  <si>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</si>
  <si>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</si>
  <si>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</si>
  <si>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</si>
  <si>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</si>
  <si>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</si>
  <si>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</si>
  <si>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</si>
  <si>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</si>
  <si>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</si>
  <si>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</si>
  <si>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</si>
  <si>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</si>
  <si>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</si>
  <si>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</si>
  <si>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</si>
  <si>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</si>
  <si>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</si>
  <si>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</si>
  <si>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</si>
  <si>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</si>
  <si>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</si>
  <si>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</si>
  <si>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</si>
  <si>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</si>
  <si>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</si>
  <si>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</si>
  <si>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</si>
  <si>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</si>
  <si>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</si>
  <si>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</si>
  <si>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</si>
  <si>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</si>
  <si>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</si>
  <si>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</si>
  <si>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</si>
  <si>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</si>
  <si>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</si>
  <si>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</si>
  <si>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</si>
  <si>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</si>
  <si>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</si>
  <si>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</si>
  <si>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</si>
  <si>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</si>
  <si>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</si>
  <si>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</si>
  <si>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</si>
  <si>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</si>
  <si>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</si>
  <si>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</si>
  <si>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</si>
  <si>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</si>
  <si>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</si>
  <si>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</si>
  <si>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</si>
  <si>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</si>
  <si>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</si>
  <si>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</si>
  <si>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</si>
  <si>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</si>
  <si>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</si>
  <si>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</si>
  <si>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</si>
  <si>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</si>
  <si>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</si>
  <si>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</si>
  <si>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</si>
  <si>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</si>
  <si>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</si>
  <si>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</si>
  <si>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</si>
  <si>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</si>
  <si>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</si>
  <si>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</si>
  <si>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</si>
  <si>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</si>
  <si>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</si>
  <si>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</si>
  <si>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</si>
  <si>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</si>
  <si>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</si>
  <si>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</si>
  <si>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</si>
  <si>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</si>
  <si>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</si>
  <si>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</si>
  <si>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</si>
  <si>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</si>
  <si>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</si>
  <si>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</si>
  <si>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</si>
  <si>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</si>
  <si>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</si>
  <si>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</si>
  <si>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</si>
  <si>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</si>
  <si>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</si>
  <si>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</si>
  <si>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</si>
  <si>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</si>
  <si>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</si>
  <si>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</si>
  <si>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</si>
  <si>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</si>
  <si>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</si>
  <si>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</si>
  <si>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</si>
  <si>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</si>
  <si>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</si>
  <si>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</si>
  <si>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</si>
  <si>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</si>
  <si>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</si>
  <si>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</si>
  <si>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</si>
  <si>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</si>
  <si>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</si>
  <si>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</si>
  <si>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</si>
  <si>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</si>
  <si>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</si>
  <si>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</si>
  <si>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</si>
  <si>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</si>
  <si>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</si>
  <si>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</si>
  <si>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</si>
  <si>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</si>
  <si>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</si>
  <si>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</si>
  <si>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</si>
  <si>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</si>
  <si>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</si>
  <si>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</si>
  <si>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</si>
  <si>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</si>
  <si>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</si>
  <si>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</si>
  <si>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</si>
  <si>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</si>
  <si>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</si>
  <si>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</si>
  <si>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</si>
  <si>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</si>
  <si>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</si>
  <si>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</si>
  <si>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</si>
  <si>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</si>
  <si>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</si>
  <si>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</si>
  <si>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</si>
  <si>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</si>
  <si>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</si>
  <si>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</si>
  <si>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</si>
  <si>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</si>
  <si>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</si>
  <si>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</si>
  <si>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</si>
  <si>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</si>
  <si>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</si>
  <si>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</si>
  <si>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</si>
  <si>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</si>
  <si>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</si>
  <si>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</si>
  <si>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</si>
  <si>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</si>
  <si>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</si>
  <si>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</si>
  <si>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</si>
  <si>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</si>
  <si>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</si>
  <si>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</si>
  <si>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</si>
  <si>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</si>
  <si>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</si>
  <si>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</si>
  <si>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</si>
  <si>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</si>
  <si>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</si>
  <si>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</si>
  <si>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</si>
  <si>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</si>
  <si>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</si>
  <si>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</si>
  <si>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</si>
  <si>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</si>
  <si>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</si>
  <si>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</si>
  <si>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</si>
  <si>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</si>
  <si>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</si>
  <si>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</si>
  <si>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</si>
  <si>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</si>
  <si>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</si>
  <si>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</si>
  <si>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</si>
  <si>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</si>
  <si>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</si>
  <si>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</si>
  <si>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</si>
  <si>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</si>
  <si>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</si>
  <si>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</si>
  <si>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</si>
  <si>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</si>
  <si>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</si>
  <si>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</si>
  <si>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</si>
  <si>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</si>
  <si>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</si>
  <si>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</si>
  <si>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</si>
  <si>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</si>
  <si>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</si>
  <si>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</si>
  <si>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</si>
  <si>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</si>
  <si>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</si>
  <si>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</si>
  <si>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</si>
  <si>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</si>
  <si>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</si>
  <si>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</si>
  <si>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</si>
  <si>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</si>
  <si>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</si>
  <si>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</si>
  <si>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</si>
  <si>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</si>
  <si>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</si>
  <si>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</si>
  <si>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</si>
  <si>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</si>
  <si>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</si>
  <si>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</si>
  <si>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</si>
  <si>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</si>
  <si>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</si>
  <si>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</si>
  <si>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</si>
  <si>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</si>
  <si>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</si>
  <si>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</si>
  <si>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</si>
  <si>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</si>
  <si>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</si>
  <si>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</si>
  <si>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</si>
  <si>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</si>
  <si>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</si>
  <si>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</si>
  <si>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</si>
  <si>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</si>
  <si>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</si>
  <si>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</si>
  <si>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</si>
  <si>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</si>
  <si>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</si>
  <si>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</si>
  <si>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</si>
  <si>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</si>
  <si>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</si>
  <si>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</si>
  <si>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</si>
  <si>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</si>
  <si>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</si>
  <si>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</si>
  <si>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</si>
  <si>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</si>
  <si>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</si>
  <si>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</si>
  <si>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</si>
  <si>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</si>
  <si>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</si>
  <si>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</si>
  <si>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</si>
  <si>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</si>
  <si>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</si>
  <si>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</si>
  <si>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</si>
  <si>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</si>
  <si>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</si>
  <si>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</si>
  <si>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</si>
  <si>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</si>
  <si>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</si>
  <si>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</si>
  <si>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</si>
  <si>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</si>
  <si>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</si>
  <si>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</si>
  <si>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</si>
  <si>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</si>
  <si>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</si>
  <si>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</si>
  <si>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</si>
  <si>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</si>
  <si>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</si>
  <si>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</si>
  <si>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</si>
  <si>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</si>
  <si>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</si>
  <si>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</si>
  <si>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</si>
  <si>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</si>
  <si>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</si>
  <si>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</si>
  <si>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</si>
  <si>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</si>
  <si>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</si>
  <si>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</si>
  <si>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</si>
  <si>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</si>
  <si>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</si>
  <si>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</si>
  <si>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</si>
  <si>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</si>
  <si>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</si>
  <si>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</si>
  <si>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</si>
  <si>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</si>
  <si>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</si>
  <si>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</si>
  <si>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</si>
  <si>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</si>
  <si>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</si>
  <si>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</si>
  <si>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</si>
  <si>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</si>
  <si>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</si>
  <si>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</si>
  <si>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</si>
  <si>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</si>
  <si>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</si>
  <si>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</si>
  <si>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</si>
  <si>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</si>
  <si>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</si>
  <si>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</si>
  <si>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</si>
  <si>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</si>
  <si>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</si>
  <si>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</si>
  <si>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</si>
  <si>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</si>
  <si>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</si>
  <si>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</si>
  <si>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</si>
  <si>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</si>
  <si>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</si>
  <si>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</si>
  <si>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</si>
  <si>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</si>
  <si>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</si>
  <si>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</si>
  <si>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</si>
  <si>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</si>
  <si>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</si>
  <si>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</si>
  <si>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</si>
  <si>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</si>
  <si>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</si>
  <si>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</si>
  <si>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</si>
  <si>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</si>
  <si>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</si>
  <si>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</si>
  <si>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</si>
  <si>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</si>
  <si>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</si>
  <si>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</si>
  <si>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</si>
  <si>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</si>
  <si>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</si>
  <si>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</si>
  <si>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</si>
  <si>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</si>
  <si>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</si>
  <si>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</si>
  <si>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</si>
  <si>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</si>
  <si>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</si>
  <si>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</si>
  <si>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</si>
  <si>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</si>
  <si>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</si>
  <si>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</si>
  <si>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</si>
  <si>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</si>
  <si>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</si>
  <si>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</si>
  <si>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</si>
  <si>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</si>
  <si>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</si>
  <si>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</si>
  <si>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</si>
  <si>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</si>
  <si>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</si>
  <si>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</si>
  <si>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</si>
  <si>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</si>
  <si>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</si>
  <si>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</si>
  <si>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</si>
  <si>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</si>
  <si>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</si>
  <si>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</si>
  <si>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</si>
  <si>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</si>
  <si>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</si>
  <si>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</si>
  <si>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</si>
  <si>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</si>
  <si>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</si>
  <si>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</si>
  <si>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</si>
  <si>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</si>
  <si>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</si>
  <si>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</si>
  <si>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</si>
  <si>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</si>
  <si>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</si>
  <si>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</si>
  <si>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</si>
  <si>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</si>
  <si>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</si>
  <si>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</si>
  <si>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</si>
  <si>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</si>
  <si>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</si>
  <si>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</si>
  <si>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</si>
  <si>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</si>
  <si>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</si>
  <si>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</si>
  <si>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</si>
  <si>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</si>
  <si>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</si>
  <si>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</si>
  <si>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</si>
  <si>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</si>
  <si>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</si>
  <si>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</si>
  <si>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</si>
  <si>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</si>
  <si>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</si>
  <si>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</si>
  <si>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</si>
  <si>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</si>
  <si>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</si>
  <si>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</si>
  <si>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</si>
  <si>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</si>
  <si>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</si>
  <si>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</si>
  <si>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</si>
  <si>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</si>
  <si>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</si>
  <si>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</si>
  <si>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</si>
  <si>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</si>
  <si>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</si>
  <si>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</si>
  <si>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</si>
  <si>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</si>
  <si>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</si>
  <si>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</si>
  <si>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</si>
  <si>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</si>
  <si>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</si>
  <si>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</si>
  <si>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</si>
  <si>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</si>
  <si>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</si>
  <si>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</si>
  <si>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</si>
  <si>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</si>
  <si>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</si>
  <si>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</si>
  <si>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</si>
  <si>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</si>
  <si>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</si>
  <si>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</si>
  <si>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</si>
  <si>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</si>
  <si>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</si>
  <si>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</si>
  <si>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</si>
  <si>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</si>
  <si>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</si>
  <si>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</si>
  <si>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</si>
  <si>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</si>
  <si>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</si>
  <si>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</si>
  <si>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</si>
  <si>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</si>
  <si>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</si>
  <si>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</si>
  <si>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</si>
  <si>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</si>
  <si>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</si>
  <si>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</si>
  <si>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</si>
  <si>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</si>
  <si>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</si>
  <si>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</si>
  <si>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</si>
  <si>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</si>
  <si>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</si>
  <si>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</si>
  <si>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</si>
  <si>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</si>
  <si>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</si>
  <si>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</si>
  <si>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</si>
  <si>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</si>
  <si>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</si>
  <si>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</si>
  <si>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</si>
  <si>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</si>
  <si>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</si>
  <si>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</si>
  <si>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</si>
  <si>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</si>
  <si>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</si>
  <si>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</si>
  <si>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</si>
  <si>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</si>
  <si>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</si>
  <si>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</si>
  <si>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</si>
  <si>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</si>
  <si>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</si>
  <si>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</si>
  <si>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</si>
  <si>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</si>
  <si>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</si>
  <si>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</si>
  <si>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</si>
  <si>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</si>
  <si>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</si>
  <si>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</si>
  <si>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</si>
  <si>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</si>
  <si>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</si>
  <si>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</si>
  <si>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</si>
  <si>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</si>
  <si>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</si>
  <si>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</si>
  <si>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</si>
  <si>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</si>
  <si>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</si>
  <si>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</si>
  <si>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</si>
  <si>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</si>
  <si>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</si>
  <si>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</si>
  <si>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</si>
  <si>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</si>
  <si>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</si>
  <si>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</si>
  <si>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</si>
  <si>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</si>
  <si>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</si>
  <si>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</si>
  <si>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</si>
  <si>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</si>
  <si>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</si>
  <si>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</si>
  <si>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</si>
  <si>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</si>
  <si>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</si>
  <si>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</si>
  <si>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</si>
  <si>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</si>
  <si>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</si>
  <si>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</si>
  <si>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</si>
  <si>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</si>
  <si>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</si>
  <si>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</si>
  <si>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</si>
  <si>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</si>
  <si>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</si>
  <si>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</si>
  <si>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</si>
  <si>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</si>
  <si>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</si>
  <si>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</si>
  <si>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</si>
  <si>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</si>
  <si>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</si>
  <si>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</si>
  <si>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</si>
  <si>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</si>
  <si>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</si>
  <si>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</si>
  <si>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</si>
  <si>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</si>
  <si>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</si>
  <si>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</si>
  <si>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</si>
  <si>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</si>
  <si>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</si>
  <si>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</si>
  <si>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</si>
  <si>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</si>
  <si>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</si>
  <si>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</si>
  <si>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</si>
  <si>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</si>
  <si>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</si>
  <si>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</si>
  <si>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</si>
  <si>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</si>
  <si>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</si>
  <si>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</si>
  <si>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</si>
  <si>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</si>
  <si>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</si>
  <si>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</si>
  <si>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</si>
  <si>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</si>
  <si>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</si>
  <si>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</si>
  <si>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</si>
  <si>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</si>
  <si>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</si>
  <si>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</si>
  <si>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</si>
  <si>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</si>
  <si>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</si>
  <si>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</si>
  <si>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</si>
  <si>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</si>
  <si>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</si>
  <si>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</si>
  <si>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</si>
  <si>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</si>
  <si>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</si>
  <si>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</si>
  <si>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</si>
  <si>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</si>
  <si>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</si>
  <si>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</si>
  <si>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</si>
  <si>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</si>
  <si>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</si>
  <si>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</si>
  <si>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</si>
  <si>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</si>
  <si>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</si>
  <si>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</si>
  <si>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</si>
  <si>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</si>
  <si>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</si>
  <si>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</si>
  <si>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</si>
  <si>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</si>
  <si>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</si>
  <si>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</si>
  <si>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</si>
  <si>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</si>
  <si>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</si>
  <si>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</si>
  <si>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</si>
  <si>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</si>
  <si>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</si>
  <si>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</si>
  <si>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</si>
  <si>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</si>
  <si>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</si>
  <si>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</si>
  <si>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</si>
  <si>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</si>
  <si>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</si>
  <si>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</si>
  <si>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</si>
  <si>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</si>
  <si>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</si>
  <si>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</si>
  <si>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</si>
  <si>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</si>
  <si>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</si>
  <si>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</si>
  <si>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</si>
  <si>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</si>
  <si>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</si>
  <si>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</si>
  <si>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</si>
  <si>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</si>
  <si>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</si>
  <si>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</si>
  <si>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</si>
  <si>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</si>
  <si>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</si>
  <si>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</si>
  <si>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</si>
  <si>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</si>
  <si>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</si>
  <si>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</si>
  <si>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</si>
  <si>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</si>
  <si>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</si>
  <si>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</si>
  <si>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</si>
  <si>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</si>
  <si>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</si>
  <si>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</si>
  <si>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</si>
  <si>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</si>
  <si>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</si>
  <si>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</si>
  <si>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</si>
  <si>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</si>
  <si>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</si>
  <si>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</si>
  <si>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</si>
  <si>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</si>
  <si>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</si>
  <si>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</si>
  <si>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</si>
  <si>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</si>
  <si>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</si>
  <si>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</si>
  <si>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</si>
  <si>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</si>
  <si>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</si>
  <si>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</si>
  <si>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</si>
  <si>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</si>
  <si>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</si>
  <si>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</si>
  <si>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</si>
  <si>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</si>
  <si>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</si>
  <si>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</si>
  <si>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</si>
  <si>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</si>
  <si>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</si>
  <si>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</si>
  <si>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</si>
  <si>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</si>
  <si>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</si>
  <si>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</si>
  <si>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</si>
  <si>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</si>
  <si>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</si>
  <si>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</si>
  <si>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</si>
  <si>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</si>
  <si>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</si>
  <si>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</si>
  <si>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</si>
  <si>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</si>
  <si>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</si>
  <si>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</si>
  <si>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</si>
  <si>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</si>
  <si>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</si>
  <si>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</si>
  <si>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</si>
  <si>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</si>
  <si>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</si>
  <si>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</si>
  <si>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</si>
  <si>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</si>
  <si>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</si>
  <si>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</si>
  <si>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</si>
  <si>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</si>
  <si>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</si>
  <si>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</si>
  <si>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</si>
  <si>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</si>
  <si>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</si>
  <si>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</si>
  <si>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</si>
  <si>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</si>
  <si>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</si>
  <si>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</si>
  <si>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</si>
  <si>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</si>
  <si>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</si>
  <si>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</si>
  <si>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</si>
  <si>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</si>
  <si>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</si>
  <si>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</si>
  <si>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</si>
  <si>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</si>
  <si>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</si>
  <si>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</si>
  <si>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</si>
  <si>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</si>
  <si>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</si>
  <si>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</si>
  <si>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</si>
  <si>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</si>
  <si>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</si>
  <si>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</si>
  <si>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</si>
  <si>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</si>
  <si>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</si>
  <si>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</si>
  <si>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</si>
  <si>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</si>
  <si>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</si>
  <si>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</si>
  <si>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</si>
  <si>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</si>
  <si>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</si>
  <si>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</si>
  <si>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</si>
  <si>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</si>
  <si>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</si>
  <si>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</si>
  <si>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</si>
  <si>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</si>
  <si>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</si>
  <si>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</si>
  <si>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</si>
  <si>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</si>
  <si>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</si>
  <si>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</si>
  <si>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</si>
  <si>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</si>
  <si>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</si>
  <si>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</si>
  <si>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</si>
  <si>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</si>
  <si>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</si>
  <si>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</si>
  <si>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</si>
  <si>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</si>
  <si>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</si>
  <si>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</si>
  <si>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</si>
  <si>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</si>
  <si>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</si>
  <si>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</si>
  <si>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</si>
  <si>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</si>
  <si>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</si>
  <si>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</si>
  <si>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</si>
  <si>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</si>
  <si>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</si>
  <si>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</si>
  <si>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</si>
  <si>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</si>
  <si>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</si>
  <si>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</si>
  <si>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</si>
  <si>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</si>
  <si>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</si>
  <si>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</si>
  <si>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</si>
  <si>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</si>
  <si>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</si>
  <si>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</si>
  <si>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</si>
  <si>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</si>
  <si>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</si>
  <si>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</si>
  <si>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</si>
  <si>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</si>
  <si>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</si>
  <si>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</si>
  <si>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</si>
  <si>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</si>
  <si>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</si>
  <si>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</si>
  <si>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</si>
  <si>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</si>
  <si>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</si>
  <si>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</si>
  <si>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</si>
  <si>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</si>
  <si>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</si>
  <si>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</si>
  <si>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</si>
  <si>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</si>
  <si>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</si>
  <si>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</si>
  <si>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</si>
  <si>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</si>
  <si>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</si>
  <si>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</si>
  <si>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</si>
  <si>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</si>
  <si>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</si>
  <si>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</si>
  <si>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</si>
  <si>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</si>
  <si>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</si>
  <si>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</si>
  <si>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</si>
  <si>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</si>
  <si>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</si>
  <si>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</si>
  <si>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</si>
  <si>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</si>
  <si>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</si>
  <si>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</si>
  <si>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</si>
  <si>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</si>
  <si>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</si>
  <si>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</si>
  <si>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</si>
  <si>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</si>
  <si>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</si>
  <si>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</si>
  <si>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</si>
  <si>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</si>
  <si>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</si>
  <si>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</si>
  <si>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</si>
  <si>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</si>
  <si>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</si>
  <si>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</si>
  <si>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</si>
  <si>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</si>
  <si>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</si>
  <si>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</si>
  <si>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</si>
  <si>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</si>
  <si>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</si>
  <si>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</si>
  <si>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</si>
  <si>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</si>
  <si>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</si>
  <si>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</si>
  <si>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</si>
  <si>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</si>
  <si>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</si>
  <si>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</si>
  <si>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</si>
  <si>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</si>
  <si>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</si>
  <si>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</si>
  <si>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</si>
  <si>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</si>
  <si>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</si>
  <si>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</si>
  <si>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</si>
  <si>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</si>
  <si>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</si>
  <si>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</si>
  <si>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</si>
  <si>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</si>
  <si>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</si>
  <si>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</si>
  <si>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</si>
  <si>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</si>
  <si>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</si>
  <si>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</si>
  <si>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</si>
  <si>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</si>
  <si>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</si>
  <si>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</si>
  <si>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</si>
  <si>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</si>
  <si>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</si>
  <si>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</si>
  <si>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</si>
  <si>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</si>
  <si>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</si>
  <si>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</si>
  <si>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</si>
  <si>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</si>
  <si>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</si>
  <si>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</si>
  <si>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</si>
  <si>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</si>
  <si>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</si>
  <si>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</si>
  <si>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</si>
  <si>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</si>
  <si>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</si>
  <si>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</si>
  <si>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</si>
  <si>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</si>
  <si>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</si>
  <si>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</si>
  <si>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</si>
  <si>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</si>
  <si>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</si>
  <si>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</si>
  <si>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</si>
  <si>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</si>
  <si>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</si>
  <si>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</si>
  <si>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</si>
  <si>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</si>
  <si>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</si>
  <si>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</si>
  <si>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</si>
  <si>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</si>
  <si>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</si>
  <si>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</si>
  <si>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</si>
  <si>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</si>
  <si>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</si>
  <si>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</si>
  <si>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</si>
  <si>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</si>
  <si>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</si>
  <si>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</si>
  <si>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</si>
  <si>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</si>
  <si>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</si>
  <si>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</si>
  <si>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</si>
  <si>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</si>
  <si>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</si>
  <si>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</si>
  <si>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</si>
  <si>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</si>
  <si>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</si>
  <si>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</si>
  <si>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</si>
  <si>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</si>
  <si>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</si>
  <si>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</si>
  <si>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</si>
  <si>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</si>
  <si>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</si>
  <si>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</si>
  <si>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</si>
  <si>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</si>
  <si>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</si>
  <si>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</si>
  <si>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</si>
  <si>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</si>
  <si>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</si>
  <si>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</si>
  <si>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</si>
  <si>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</si>
  <si>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</si>
  <si>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</si>
  <si>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</si>
  <si>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</si>
  <si>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</si>
  <si>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</si>
  <si>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</si>
  <si>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</si>
  <si>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</si>
  <si>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</si>
  <si>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</si>
  <si>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</si>
  <si>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</si>
  <si>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</si>
  <si>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</si>
  <si>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</si>
  <si>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</si>
  <si>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</si>
  <si>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</si>
  <si>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</si>
  <si>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</si>
  <si>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</si>
  <si>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</si>
  <si>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</si>
  <si>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</si>
  <si>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</si>
  <si>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</si>
  <si>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</si>
  <si>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</si>
  <si>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</si>
  <si>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</si>
  <si>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</si>
  <si>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</si>
  <si>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</si>
  <si>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</si>
  <si>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</si>
  <si>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</si>
  <si>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</si>
  <si>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</si>
  <si>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</si>
  <si>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</si>
  <si>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</si>
  <si>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</si>
  <si>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</si>
  <si>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</si>
  <si>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</si>
  <si>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</si>
  <si>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</si>
  <si>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</si>
  <si>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</si>
  <si>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</si>
  <si>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</si>
  <si>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</si>
  <si>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</si>
  <si>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</si>
  <si>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</si>
  <si>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</si>
  <si>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</si>
  <si>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</si>
  <si>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</si>
  <si>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</si>
  <si>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</si>
  <si>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</si>
  <si>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</si>
  <si>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</si>
  <si>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</si>
  <si>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</si>
  <si>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</si>
  <si>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</si>
  <si>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</si>
  <si>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</si>
  <si>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</si>
  <si>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</si>
  <si>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</si>
  <si>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</si>
  <si>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</si>
  <si>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</si>
  <si>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</si>
  <si>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</si>
  <si>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</si>
  <si>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</si>
  <si>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</si>
  <si>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</si>
  <si>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</si>
  <si>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</si>
  <si>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</si>
  <si>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</si>
  <si>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</si>
  <si>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</si>
  <si>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</si>
  <si>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</si>
  <si>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</si>
  <si>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</si>
  <si>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</si>
  <si>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</si>
  <si>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</si>
  <si>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</si>
  <si>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</si>
  <si>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</si>
  <si>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</si>
  <si>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</si>
  <si>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</si>
  <si>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</si>
  <si>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</si>
  <si>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</si>
  <si>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</si>
  <si>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</si>
  <si>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</si>
  <si>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</si>
  <si>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</si>
  <si>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</si>
  <si>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</si>
  <si>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</si>
  <si>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</si>
  <si>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</si>
  <si>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</si>
  <si>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</si>
  <si>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</si>
  <si>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</si>
  <si>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</si>
  <si>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</si>
  <si>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</si>
  <si>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</si>
  <si>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</si>
  <si>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</si>
  <si>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</si>
  <si>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</si>
  <si>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</si>
  <si>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</si>
  <si>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</si>
  <si>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</si>
  <si>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</si>
  <si>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</si>
  <si>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</si>
  <si>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</si>
  <si>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</si>
  <si>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</si>
  <si>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</si>
  <si>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</si>
  <si>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</si>
  <si>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</si>
  <si>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</si>
  <si>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</si>
  <si>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</si>
  <si>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</si>
  <si>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</si>
  <si>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</si>
  <si>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</si>
  <si>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</si>
  <si>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</si>
  <si>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</si>
  <si>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</si>
  <si>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</si>
  <si>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</si>
  <si>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</si>
  <si>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</si>
  <si>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</si>
  <si>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</si>
  <si>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</si>
  <si>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</si>
  <si>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</si>
  <si>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</si>
  <si>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</si>
  <si>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</si>
  <si>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</si>
  <si>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</si>
  <si>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</si>
  <si>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</si>
  <si>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</si>
  <si>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</si>
  <si>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</si>
  <si>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</si>
  <si>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</si>
  <si>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</si>
  <si>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</si>
  <si>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</si>
  <si>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</si>
  <si>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</si>
  <si>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</si>
  <si>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</si>
  <si>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</si>
  <si>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</si>
  <si>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</si>
  <si>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</si>
  <si>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</si>
  <si>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</si>
  <si>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</si>
  <si>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</si>
  <si>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</si>
  <si>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</si>
  <si>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</si>
  <si>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</si>
  <si>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</si>
  <si>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</si>
  <si>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</si>
  <si>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</si>
  <si>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</si>
  <si>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</si>
  <si>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</si>
  <si>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</si>
  <si>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</si>
  <si>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</si>
  <si>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</si>
  <si>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</si>
  <si>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</si>
  <si>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</si>
  <si>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</si>
  <si>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</si>
  <si>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</si>
  <si>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</si>
  <si>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</si>
  <si>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</si>
  <si>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</si>
  <si>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</si>
  <si>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</si>
  <si>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</si>
  <si>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</si>
  <si>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</si>
  <si>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</si>
  <si>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</si>
  <si>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</si>
  <si>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</si>
  <si>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</si>
  <si>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</si>
  <si>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</si>
  <si>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</si>
  <si>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</si>
  <si>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</si>
  <si>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</si>
  <si>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</si>
  <si>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</si>
  <si>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</si>
  <si>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</si>
  <si>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</si>
  <si>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</si>
  <si>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</si>
  <si>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</si>
  <si>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</si>
  <si>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</si>
  <si>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</si>
  <si>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</si>
  <si>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</si>
  <si>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</si>
  <si>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</si>
  <si>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</si>
  <si>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</si>
  <si>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</si>
  <si>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</si>
  <si>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</si>
  <si>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</si>
  <si>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</si>
  <si>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</si>
  <si>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</si>
  <si>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</si>
  <si>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</si>
  <si>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</si>
  <si>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</si>
  <si>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</si>
  <si>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</si>
  <si>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</si>
  <si>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</si>
  <si>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</si>
  <si>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</si>
  <si>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</si>
  <si>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</si>
  <si>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</si>
  <si>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</si>
  <si>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</si>
  <si>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</si>
  <si>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</si>
  <si>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</si>
  <si>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</si>
  <si>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</si>
  <si>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</si>
  <si>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</si>
  <si>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</si>
  <si>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</si>
  <si>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</si>
  <si>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</si>
  <si>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</si>
  <si>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</si>
  <si>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</si>
  <si>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</si>
  <si>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</si>
  <si>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</si>
  <si>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</si>
  <si>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</si>
  <si>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</si>
  <si>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</si>
  <si>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</si>
  <si>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</si>
  <si>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</si>
  <si>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</si>
  <si>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</si>
  <si>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</si>
  <si>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</si>
  <si>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</si>
  <si>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</si>
  <si>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</si>
  <si>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</si>
  <si>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</si>
  <si>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</si>
  <si>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</si>
  <si>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</si>
  <si>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</si>
  <si>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</si>
  <si>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</si>
  <si>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</si>
  <si>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</si>
  <si>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</si>
  <si>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</si>
  <si>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</si>
  <si>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</si>
  <si>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</si>
  <si>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</si>
  <si>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</si>
  <si>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</si>
  <si>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</si>
  <si>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</si>
  <si>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</si>
  <si>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</si>
  <si>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</si>
  <si>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</si>
  <si>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</si>
  <si>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</si>
  <si>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</si>
  <si>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</si>
  <si>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</si>
  <si>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</si>
  <si>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</si>
  <si>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</si>
  <si>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</si>
  <si>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</si>
  <si>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</si>
  <si>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</si>
  <si>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</si>
  <si>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</si>
  <si>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</si>
  <si>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</si>
  <si>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</si>
  <si>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</si>
  <si>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</si>
  <si>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</si>
  <si>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</si>
  <si>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</si>
  <si>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</si>
  <si>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</si>
  <si>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</si>
  <si>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</si>
  <si>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</si>
  <si>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</si>
  <si>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</si>
  <si>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</si>
  <si>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</si>
  <si>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</si>
  <si>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</si>
  <si>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</si>
  <si>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</si>
  <si>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</si>
  <si>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</si>
  <si>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</si>
  <si>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</si>
  <si>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</si>
  <si>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</si>
  <si>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</si>
  <si>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</si>
  <si>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</si>
  <si>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</si>
  <si>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</si>
  <si>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</si>
  <si>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</si>
  <si>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</si>
  <si>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</si>
  <si>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</si>
  <si>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</si>
  <si>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</si>
  <si>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</si>
  <si>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</si>
  <si>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</si>
  <si>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</si>
  <si>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</si>
  <si>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</si>
  <si>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</si>
  <si>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</si>
  <si>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</si>
  <si>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</si>
  <si>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</si>
  <si>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</si>
  <si>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</si>
  <si>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</si>
  <si>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</si>
  <si>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</si>
  <si>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</si>
  <si>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</si>
  <si>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</si>
  <si>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</si>
  <si>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</si>
  <si>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</si>
  <si>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</si>
  <si>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</si>
  <si>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</si>
  <si>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</si>
  <si>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</si>
  <si>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</si>
  <si>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</si>
  <si>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</si>
  <si>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</si>
  <si>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</si>
  <si>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</si>
  <si>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</si>
  <si>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</si>
  <si>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</si>
  <si>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</si>
  <si>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</si>
  <si>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</si>
  <si>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</si>
  <si>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</si>
  <si>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</si>
  <si>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</si>
  <si>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</si>
  <si>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</si>
  <si>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</si>
  <si>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</si>
  <si>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</si>
  <si>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</si>
  <si>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</si>
  <si>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</si>
  <si>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</si>
  <si>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</si>
  <si>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</si>
  <si>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</si>
  <si>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</si>
  <si>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</si>
  <si>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</si>
  <si>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</si>
  <si>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</si>
  <si>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</si>
  <si>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</si>
  <si>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</si>
  <si>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</si>
  <si>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</si>
  <si>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</si>
  <si>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</si>
  <si>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</si>
  <si>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</si>
  <si>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</si>
  <si>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</si>
  <si>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</si>
  <si>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</si>
  <si>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</si>
  <si>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</si>
  <si>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</si>
  <si>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</si>
  <si>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</si>
  <si>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</si>
  <si>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</si>
  <si>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</si>
  <si>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</si>
  <si>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</si>
  <si>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</si>
  <si>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</si>
  <si>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</si>
  <si>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</si>
  <si>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</si>
  <si>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</si>
  <si>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</si>
  <si>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</si>
  <si>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</si>
  <si>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</si>
  <si>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</si>
  <si>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</si>
  <si>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</si>
  <si>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</si>
  <si>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</si>
  <si>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</si>
  <si>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</si>
  <si>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</si>
  <si>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</si>
  <si>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</si>
  <si>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</si>
  <si>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</si>
  <si>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</si>
  <si>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</si>
  <si>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</si>
  <si>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</si>
  <si>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</si>
  <si>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</si>
  <si>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</si>
  <si>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</si>
  <si>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</si>
  <si>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</si>
  <si>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</si>
  <si>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</si>
  <si>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</si>
  <si>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</si>
  <si>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</si>
  <si>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</si>
  <si>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</si>
  <si>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</si>
  <si>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</si>
  <si>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</si>
  <si>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</si>
  <si>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</si>
  <si>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</si>
  <si>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</si>
  <si>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</si>
  <si>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</si>
  <si>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</si>
  <si>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</si>
  <si>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</si>
  <si>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</si>
  <si>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</si>
  <si>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</si>
  <si>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</si>
  <si>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</si>
  <si>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</si>
  <si>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</si>
  <si>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</si>
  <si>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</si>
  <si>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</si>
  <si>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</si>
  <si>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</si>
  <si>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</si>
  <si>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</si>
  <si>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</si>
  <si>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</si>
  <si>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</si>
  <si>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</si>
  <si>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</si>
  <si>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</si>
  <si>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</si>
  <si>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</si>
  <si>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</si>
  <si>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</si>
  <si>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</si>
  <si>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</si>
  <si>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</si>
  <si>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</si>
  <si>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</si>
  <si>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</si>
  <si>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</si>
  <si>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</si>
  <si>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</si>
  <si>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</si>
  <si>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</si>
  <si>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</si>
  <si>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</si>
  <si>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</si>
  <si>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</si>
  <si>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</si>
  <si>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</si>
  <si>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</si>
  <si>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</si>
  <si>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</si>
  <si>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</si>
  <si>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</si>
  <si>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</si>
  <si>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</si>
  <si>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</si>
  <si>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</si>
  <si>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</si>
  <si>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</si>
  <si>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</si>
  <si>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</si>
  <si>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</si>
  <si>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</si>
  <si>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</si>
  <si>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</si>
  <si>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</si>
  <si>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</si>
  <si>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</si>
  <si>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</si>
  <si>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</si>
  <si>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</si>
  <si>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</si>
  <si>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</si>
  <si>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</si>
  <si>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</si>
  <si>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</si>
  <si>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</si>
  <si>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</si>
  <si>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</si>
  <si>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</si>
  <si>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</si>
  <si>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</si>
  <si>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</si>
  <si>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</si>
  <si>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</si>
  <si>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</si>
  <si>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</si>
  <si>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</si>
  <si>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</si>
  <si>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</si>
  <si>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</si>
  <si>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</si>
  <si>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</si>
  <si>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</si>
  <si>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</si>
  <si>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</si>
  <si>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</si>
  <si>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</si>
  <si>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</si>
  <si>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</si>
  <si>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</si>
  <si>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</si>
  <si>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</si>
  <si>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</si>
  <si>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</si>
  <si>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</si>
  <si>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</si>
  <si>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</si>
  <si>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</si>
  <si>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</si>
  <si>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</si>
  <si>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</si>
  <si>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</si>
  <si>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</si>
  <si>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</si>
  <si>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</si>
  <si>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</si>
  <si>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</si>
  <si>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</si>
  <si>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</si>
  <si>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</si>
  <si>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</si>
  <si>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</si>
  <si>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</si>
  <si>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</si>
  <si>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</si>
  <si>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</si>
  <si>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</si>
  <si>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</si>
  <si>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</si>
  <si>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</si>
  <si>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</si>
  <si>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</si>
  <si>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</si>
  <si>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</si>
  <si>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</si>
  <si>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</si>
  <si>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</si>
  <si>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</si>
  <si>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</si>
  <si>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</si>
  <si>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</si>
  <si>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</si>
  <si>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</si>
  <si>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</si>
  <si>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</si>
  <si>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</si>
  <si>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</si>
  <si>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</si>
  <si>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</si>
  <si>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</si>
  <si>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</si>
  <si>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</si>
  <si>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</si>
  <si>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</si>
  <si>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</si>
  <si>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</si>
  <si>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</si>
  <si>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</si>
  <si>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</si>
  <si>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</si>
  <si>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</si>
  <si>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</si>
  <si>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</si>
  <si>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</si>
  <si>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</si>
  <si>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</si>
  <si>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</si>
  <si>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</si>
  <si>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</si>
  <si>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</si>
  <si>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</si>
  <si>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</si>
  <si>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</si>
  <si>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</si>
  <si>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</si>
  <si>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</si>
  <si>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</si>
  <si>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</si>
  <si>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</si>
  <si>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</si>
  <si>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</si>
  <si>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</si>
  <si>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</si>
  <si>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</si>
  <si>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</si>
  <si>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</si>
  <si>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</si>
  <si>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</si>
  <si>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</si>
  <si>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</si>
  <si>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</si>
  <si>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</si>
  <si>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</si>
  <si>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</si>
  <si>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</si>
  <si>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</si>
  <si>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</si>
  <si>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</si>
  <si>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</si>
  <si>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</si>
  <si>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</si>
  <si>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</si>
  <si>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</si>
  <si>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</si>
  <si>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</si>
  <si>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</si>
  <si>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</si>
  <si>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</si>
  <si>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</si>
  <si>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</si>
  <si>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</si>
  <si>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</si>
  <si>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</si>
  <si>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</si>
  <si>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</si>
  <si>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</si>
  <si>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</si>
  <si>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</si>
  <si>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</si>
  <si>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</si>
  <si>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</si>
  <si>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</si>
  <si>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</si>
  <si>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</si>
  <si>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</si>
  <si>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</si>
  <si>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</si>
  <si>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</si>
  <si>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</si>
  <si>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</si>
  <si>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</si>
  <si>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</si>
  <si>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</si>
  <si>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</si>
  <si>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</si>
  <si>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</si>
  <si>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</si>
  <si>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</si>
  <si>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</si>
  <si>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</si>
  <si>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</si>
  <si>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</si>
  <si>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</si>
  <si>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</si>
  <si>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</si>
  <si>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</si>
  <si>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</si>
  <si>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</si>
  <si>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</si>
  <si>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</si>
  <si>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</si>
  <si>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</si>
  <si>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</si>
  <si>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</si>
  <si>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</si>
  <si>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</si>
  <si>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</si>
  <si>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</si>
  <si>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</si>
  <si>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</si>
  <si>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</si>
  <si>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</si>
  <si>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</si>
  <si>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</si>
  <si>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</si>
  <si>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</si>
  <si>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</si>
  <si>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</si>
  <si>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</si>
  <si>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</si>
  <si>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</si>
  <si>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</si>
  <si>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</si>
  <si>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</si>
  <si>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</si>
  <si>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</si>
  <si>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</si>
  <si>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</si>
  <si>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</si>
  <si>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</si>
  <si>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</si>
  <si>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</si>
  <si>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</si>
  <si>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</si>
  <si>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</si>
  <si>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</si>
  <si>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</si>
  <si>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</si>
  <si>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</si>
  <si>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</si>
  <si>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</si>
  <si>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</si>
  <si>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</si>
  <si>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</si>
  <si>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</si>
  <si>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</si>
  <si>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</si>
  <si>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</si>
  <si>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</si>
  <si>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</si>
  <si>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</si>
  <si>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</si>
  <si>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</si>
  <si>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</si>
  <si>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</si>
  <si>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</si>
  <si>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</si>
  <si>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</si>
  <si>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</si>
  <si>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</si>
  <si>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</si>
  <si>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</si>
  <si>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</si>
  <si>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</si>
  <si>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</si>
  <si>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</si>
  <si>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</si>
  <si>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</si>
  <si>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</si>
  <si>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</si>
  <si>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</si>
  <si>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</si>
  <si>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</si>
  <si>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</si>
  <si>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</si>
  <si>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</si>
  <si>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</si>
  <si>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</si>
  <si>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</si>
  <si>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</si>
  <si>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</si>
  <si>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</si>
  <si>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</si>
  <si>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</si>
  <si>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</si>
  <si>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</si>
  <si>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</si>
  <si>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</si>
  <si>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</si>
  <si>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</si>
  <si>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</si>
  <si>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</si>
  <si>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</si>
  <si>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</si>
  <si>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</si>
  <si>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</si>
  <si>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</si>
  <si>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</si>
  <si>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</si>
  <si>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</si>
  <si>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</si>
  <si>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</si>
  <si>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</si>
  <si>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</si>
  <si>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</si>
  <si>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</si>
  <si>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</si>
  <si>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</si>
  <si>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</si>
  <si>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</si>
  <si>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</si>
  <si>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</si>
  <si>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</si>
  <si>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</si>
  <si>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</si>
  <si>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</si>
  <si>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</si>
  <si>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</si>
  <si>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</si>
  <si>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</si>
  <si>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</si>
  <si>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</si>
  <si>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</si>
  <si>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</si>
  <si>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</si>
  <si>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</si>
  <si>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</si>
  <si>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</si>
  <si>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</si>
  <si>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</si>
  <si>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</si>
  <si>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</si>
  <si>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</si>
  <si>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</si>
  <si>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</si>
  <si>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</si>
  <si>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</si>
  <si>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</si>
  <si>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</si>
  <si>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</si>
  <si>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</si>
  <si>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</si>
  <si>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</si>
  <si>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</si>
  <si>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</si>
  <si>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</si>
  <si>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</si>
  <si>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</si>
  <si>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</si>
  <si>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</si>
  <si>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</si>
  <si>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</si>
  <si>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</si>
  <si>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</si>
  <si>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</si>
  <si>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</si>
  <si>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</si>
  <si>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</si>
  <si>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</si>
  <si>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</si>
  <si>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</si>
  <si>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</si>
  <si>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</si>
  <si>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</si>
  <si>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</si>
  <si>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</si>
  <si>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</si>
  <si>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</si>
  <si>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</si>
  <si>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</si>
  <si>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</si>
  <si>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</si>
  <si>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</si>
  <si>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</si>
  <si>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</si>
  <si>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</si>
  <si>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</si>
  <si>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</si>
  <si>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</si>
  <si>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</si>
  <si>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</si>
  <si>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</si>
  <si>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</si>
  <si>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</si>
  <si>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</si>
  <si>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</si>
  <si>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</si>
  <si>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</si>
  <si>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</si>
  <si>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</si>
  <si>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</si>
  <si>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</si>
  <si>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</si>
  <si>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</si>
  <si>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</si>
  <si>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</si>
  <si>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</si>
  <si>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</si>
  <si>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</si>
  <si>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</si>
  <si>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</si>
  <si>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</si>
  <si>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</si>
  <si>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</si>
  <si>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</si>
  <si>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</si>
  <si>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</si>
  <si>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</si>
  <si>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</si>
  <si>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</si>
  <si>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</si>
  <si>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</si>
  <si>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</si>
  <si>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</si>
  <si>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</si>
  <si>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</si>
  <si>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</si>
  <si>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</si>
  <si>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</si>
  <si>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</si>
  <si>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</si>
  <si>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</si>
  <si>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</si>
  <si>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</si>
  <si>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</si>
  <si>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</si>
  <si>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</si>
  <si>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</si>
  <si>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</si>
  <si>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</si>
  <si>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</si>
  <si>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</si>
  <si>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</si>
  <si>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</si>
  <si>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</si>
  <si>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</si>
  <si>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</si>
  <si>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</si>
  <si>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</si>
  <si>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</si>
  <si>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</si>
  <si>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</si>
  <si>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</si>
  <si>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</si>
  <si>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</si>
  <si>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</si>
  <si>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</si>
  <si>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</si>
  <si>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</si>
  <si>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</si>
  <si>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</si>
  <si>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</si>
  <si>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</si>
  <si>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</si>
  <si>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</si>
  <si>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</si>
  <si>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</si>
  <si>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</si>
  <si>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</si>
  <si>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</si>
  <si>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</si>
  <si>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</si>
  <si>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</si>
  <si>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</si>
  <si>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</si>
  <si>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</si>
  <si>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</si>
  <si>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</si>
  <si>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</si>
  <si>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</si>
  <si>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</si>
  <si>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</si>
  <si>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</si>
  <si>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</si>
  <si>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</si>
  <si>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</si>
  <si>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</si>
  <si>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</si>
  <si>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</si>
  <si>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</si>
  <si>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</si>
  <si>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</si>
  <si>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</si>
  <si>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</si>
  <si>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</si>
  <si>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</si>
  <si>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</si>
  <si>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</si>
  <si>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</si>
  <si>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</si>
  <si>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</si>
  <si>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</si>
  <si>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</si>
  <si>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</si>
  <si>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</si>
  <si>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</si>
  <si>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</si>
  <si>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</si>
  <si>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</si>
  <si>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</si>
  <si>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</si>
  <si>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</si>
  <si>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</si>
  <si>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</si>
  <si>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</si>
  <si>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</si>
  <si>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</si>
  <si>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</si>
  <si>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</si>
  <si>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</si>
  <si>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</si>
  <si>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</si>
  <si>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</si>
  <si>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</si>
  <si>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</si>
  <si>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</si>
  <si>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</si>
  <si>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</si>
  <si>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</si>
  <si>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</si>
  <si>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</si>
  <si>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</si>
  <si>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</si>
  <si>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</si>
  <si>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</si>
  <si>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</si>
  <si>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</si>
  <si>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</si>
  <si>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</si>
  <si>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</si>
  <si>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</si>
  <si>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</si>
  <si>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</si>
  <si>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</si>
  <si>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</si>
  <si>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</si>
  <si>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</si>
  <si>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</si>
  <si>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</si>
  <si>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</si>
  <si>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</si>
  <si>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</si>
  <si>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</si>
  <si>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</si>
  <si>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</si>
  <si>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</si>
  <si>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</si>
  <si>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</si>
  <si>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</si>
  <si>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</si>
  <si>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</si>
  <si>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</si>
  <si>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</si>
  <si>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</si>
  <si>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</si>
  <si>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</si>
  <si>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</si>
  <si>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</si>
  <si>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</si>
  <si>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</si>
  <si>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</si>
  <si>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</si>
  <si>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</si>
  <si>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</si>
  <si>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</si>
  <si>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</si>
  <si>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</si>
  <si>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</si>
  <si>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</si>
  <si>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</si>
  <si>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</si>
  <si>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</si>
  <si>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</si>
  <si>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</si>
  <si>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</si>
  <si>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</si>
  <si>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</si>
  <si>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</si>
  <si>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</si>
  <si>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</si>
  <si>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</si>
  <si>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</si>
  <si>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</si>
  <si>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</si>
  <si>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</si>
  <si>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</si>
  <si>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</si>
  <si>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</si>
  <si>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</si>
  <si>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</si>
  <si>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</si>
  <si>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</si>
  <si>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</si>
  <si>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</si>
  <si>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</si>
  <si>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</si>
  <si>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</si>
  <si>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</si>
  <si>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</si>
  <si>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</si>
  <si>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</si>
  <si>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</si>
  <si>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</si>
  <si>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</si>
  <si>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</si>
  <si>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</si>
  <si>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</si>
  <si>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</si>
  <si>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</si>
  <si>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</si>
  <si>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</si>
  <si>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</si>
  <si>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</si>
  <si>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</si>
  <si>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</si>
  <si>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</si>
  <si>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</si>
  <si>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</si>
  <si>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</si>
  <si>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</si>
  <si>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</si>
  <si>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</si>
  <si>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</si>
  <si>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</si>
  <si>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</si>
  <si>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</si>
  <si>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</si>
  <si>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</si>
  <si>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</si>
  <si>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</si>
  <si>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</si>
  <si>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</si>
  <si>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</si>
  <si>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</si>
  <si>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</si>
  <si>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</si>
  <si>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</si>
  <si>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</si>
  <si>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</si>
  <si>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</si>
  <si>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</si>
  <si>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</si>
  <si>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</si>
  <si>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</si>
  <si>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</si>
  <si>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</si>
  <si>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</si>
  <si>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</si>
  <si>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</si>
  <si>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</si>
  <si>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</si>
  <si>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</si>
  <si>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</si>
  <si>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</si>
  <si>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</si>
  <si>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</si>
  <si>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</si>
  <si>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</si>
  <si>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</si>
  <si>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</si>
  <si>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</si>
  <si>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</si>
  <si>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</si>
  <si>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</si>
  <si>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</si>
  <si>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</si>
  <si>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</si>
  <si>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</si>
  <si>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</si>
  <si>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</si>
  <si>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</si>
  <si>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</si>
  <si>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</si>
  <si>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</si>
  <si>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</si>
  <si>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</si>
  <si>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</si>
  <si>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</si>
  <si>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</si>
  <si>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</si>
  <si>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</si>
  <si>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</si>
  <si>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</si>
  <si>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</si>
  <si>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</si>
  <si>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</si>
  <si>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</si>
  <si>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</si>
  <si>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</si>
  <si>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</si>
  <si>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</si>
  <si>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</si>
  <si>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</si>
  <si>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</si>
  <si>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</si>
  <si>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</si>
  <si>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</si>
  <si>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</si>
  <si>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</si>
  <si>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</si>
  <si>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</si>
  <si>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</si>
  <si>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</si>
  <si>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</si>
  <si>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</si>
  <si>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</si>
  <si>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</si>
  <si>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</si>
  <si>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</si>
  <si>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</si>
  <si>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</si>
  <si>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</si>
  <si>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</si>
  <si>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</si>
  <si>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</si>
  <si>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</si>
  <si>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</si>
  <si>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</si>
  <si>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</si>
  <si>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</si>
  <si>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</si>
  <si>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</si>
  <si>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</si>
  <si>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</si>
  <si>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</si>
  <si>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</si>
  <si>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</si>
  <si>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</si>
  <si>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</si>
  <si>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</si>
  <si>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</si>
  <si>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</si>
  <si>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</si>
  <si>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</si>
  <si>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</si>
  <si>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</si>
  <si>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</si>
  <si>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</si>
  <si>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</si>
  <si>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</si>
  <si>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</si>
  <si>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</si>
  <si>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</si>
  <si>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</si>
  <si>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</si>
  <si>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</si>
  <si>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</si>
  <si>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</si>
  <si>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</si>
  <si>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</si>
  <si>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</si>
  <si>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</si>
  <si>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</si>
  <si>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</si>
  <si>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</si>
  <si>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</si>
  <si>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</si>
  <si>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</si>
  <si>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</si>
  <si>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</si>
  <si>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</si>
  <si>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</si>
  <si>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</si>
  <si>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</si>
  <si>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</si>
  <si>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</si>
  <si>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</si>
  <si>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</si>
  <si>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</si>
  <si>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</si>
  <si>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</si>
  <si>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</si>
  <si>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</si>
  <si>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</si>
  <si>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</si>
  <si>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</si>
  <si>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</si>
  <si>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</si>
  <si>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</si>
  <si>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</si>
  <si>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</si>
  <si>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</si>
  <si>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</si>
  <si>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</si>
  <si>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</si>
  <si>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</si>
  <si>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</si>
  <si>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</si>
  <si>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</si>
  <si>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</si>
  <si>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</si>
  <si>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</si>
  <si>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</si>
  <si>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</si>
  <si>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</si>
  <si>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</si>
  <si>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</si>
  <si>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</si>
  <si>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</si>
  <si>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</si>
  <si>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</si>
  <si>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</si>
  <si>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</si>
  <si>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</si>
  <si>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</si>
  <si>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</si>
  <si>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</si>
  <si>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</si>
  <si>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</si>
  <si>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</si>
  <si>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</si>
  <si>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</si>
  <si>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</si>
  <si>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</si>
  <si>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</si>
  <si>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</si>
  <si>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</si>
  <si>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</si>
  <si>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</si>
  <si>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</si>
  <si>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</si>
  <si>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</si>
  <si>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</si>
  <si>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</si>
  <si>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</si>
  <si>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</si>
  <si>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</si>
  <si>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</si>
  <si>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</si>
  <si>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</si>
  <si>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</si>
  <si>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</si>
  <si>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</si>
  <si>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</si>
  <si>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</si>
  <si>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</si>
  <si>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</si>
  <si>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</si>
  <si>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</si>
  <si>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</si>
  <si>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</si>
  <si>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</si>
  <si>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</si>
  <si>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</si>
  <si>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</si>
  <si>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</si>
  <si>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</si>
  <si>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</si>
  <si>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</si>
  <si>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</si>
  <si>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</si>
  <si>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</si>
  <si>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</si>
  <si>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</si>
  <si>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</si>
  <si>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</si>
  <si>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</si>
  <si>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</si>
  <si>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</si>
  <si>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</si>
  <si>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</si>
  <si>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</si>
  <si>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</si>
  <si>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</si>
  <si>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</si>
  <si>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</si>
  <si>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</si>
  <si>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</si>
  <si>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</si>
  <si>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</si>
  <si>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</si>
  <si>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</si>
  <si>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</si>
  <si>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</si>
  <si>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</si>
  <si>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</si>
  <si>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</si>
  <si>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</si>
  <si>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</si>
  <si>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</si>
  <si>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</si>
  <si>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</si>
  <si>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</si>
  <si>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</si>
  <si>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</si>
  <si>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</si>
  <si>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</si>
  <si>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</si>
  <si>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</si>
  <si>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</si>
  <si>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</si>
  <si>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</si>
  <si>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</si>
  <si>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</si>
  <si>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</si>
  <si>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</si>
  <si>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</si>
  <si>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</si>
  <si>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</si>
  <si>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</si>
  <si>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</si>
  <si>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</si>
  <si>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</si>
  <si>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</si>
  <si>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</si>
  <si>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</si>
  <si>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</si>
  <si>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</si>
  <si>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</si>
  <si>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</si>
  <si>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</si>
  <si>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</si>
  <si>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</si>
  <si>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</si>
  <si>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</si>
  <si>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</si>
  <si>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</si>
  <si>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</si>
  <si>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</si>
  <si>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</si>
  <si>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</si>
  <si>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</si>
  <si>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</si>
  <si>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</si>
  <si>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</si>
  <si>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</si>
  <si>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</si>
  <si>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</si>
  <si>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</si>
  <si>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</si>
  <si>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</si>
  <si>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</si>
  <si>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</si>
  <si>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</si>
  <si>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</si>
  <si>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</si>
  <si>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</si>
  <si>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</si>
  <si>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</si>
  <si>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</si>
  <si>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</si>
  <si>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</si>
  <si>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</si>
  <si>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</si>
  <si>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</si>
  <si>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</si>
  <si>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</si>
  <si>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</si>
  <si>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</si>
  <si>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</si>
  <si>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</si>
  <si>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</si>
  <si>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</si>
  <si>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</si>
  <si>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</si>
  <si>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</si>
  <si>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</si>
  <si>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</si>
  <si>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</si>
  <si>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</si>
  <si>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</si>
  <si>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</si>
  <si>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</si>
  <si>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</si>
  <si>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</si>
  <si>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</si>
  <si>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</si>
  <si>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</si>
  <si>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</si>
  <si>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</si>
  <si>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</si>
  <si>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</si>
  <si>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</si>
  <si>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</si>
  <si>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</si>
  <si>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</si>
  <si>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</si>
  <si>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</si>
  <si>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</si>
  <si>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</si>
  <si>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</si>
  <si>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</si>
  <si>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</si>
  <si>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</si>
  <si>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</si>
  <si>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</si>
  <si>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</si>
  <si>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</si>
  <si>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</si>
  <si>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</si>
  <si>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</si>
  <si>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</si>
  <si>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</si>
  <si>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</si>
  <si>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</si>
  <si>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</si>
  <si>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</si>
  <si>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</si>
  <si>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</si>
  <si>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</si>
  <si>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</si>
  <si>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</si>
  <si>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</si>
  <si>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</si>
  <si>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</si>
  <si>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</si>
  <si>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</si>
  <si>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</si>
  <si>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</si>
  <si>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</si>
  <si>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</si>
  <si>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</si>
  <si>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</si>
  <si>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</si>
  <si>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</si>
  <si>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</si>
  <si>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</si>
  <si>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</si>
  <si>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</si>
  <si>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</si>
  <si>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</si>
  <si>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</si>
  <si>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</si>
  <si>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</si>
  <si>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</si>
  <si>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</si>
  <si>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</si>
  <si>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</si>
  <si>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</si>
  <si>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</si>
  <si>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</si>
  <si>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</si>
  <si>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</si>
  <si>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</si>
  <si>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</si>
  <si>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</si>
  <si>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</si>
  <si>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</si>
  <si>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</si>
  <si>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</si>
  <si>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</si>
  <si>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</si>
  <si>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</si>
  <si>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</si>
  <si>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</si>
  <si>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</si>
  <si>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</si>
  <si>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</si>
  <si>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</si>
  <si>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</si>
  <si>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</si>
  <si>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</si>
  <si>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</si>
  <si>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</si>
  <si>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</si>
  <si>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</si>
  <si>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</si>
  <si>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</si>
  <si>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</si>
  <si>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</si>
  <si>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</si>
  <si>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</si>
  <si>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</si>
  <si>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</si>
  <si>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</si>
  <si>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</si>
  <si>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</si>
  <si>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</si>
  <si>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</si>
  <si>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</si>
  <si>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</si>
  <si>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</si>
  <si>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</si>
  <si>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</si>
  <si>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</si>
  <si>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</si>
  <si>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</si>
  <si>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</si>
  <si>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</si>
  <si>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</si>
  <si>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</si>
  <si>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</si>
  <si>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</si>
  <si>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</si>
  <si>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</si>
  <si>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</si>
  <si>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</si>
  <si>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</si>
  <si>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</si>
  <si>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</si>
  <si>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</si>
  <si>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</si>
  <si>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</si>
  <si>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</si>
  <si>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</si>
  <si>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</si>
  <si>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</si>
  <si>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</si>
  <si>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</si>
  <si>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</si>
  <si>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</si>
  <si>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</si>
  <si>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</si>
  <si>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</si>
  <si>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</si>
  <si>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</si>
  <si>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</si>
  <si>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</si>
  <si>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</si>
  <si>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</si>
  <si>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</si>
  <si>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</si>
  <si>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</si>
  <si>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</si>
  <si>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</si>
  <si>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</si>
  <si>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</si>
  <si>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</si>
  <si>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</si>
  <si>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</si>
  <si>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</si>
  <si>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</si>
  <si>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</si>
  <si>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</si>
  <si>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</si>
  <si>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</si>
  <si>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</si>
  <si>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</si>
  <si>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</si>
  <si>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</si>
  <si>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</si>
  <si>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</si>
  <si>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</si>
  <si>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</si>
  <si>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</si>
  <si>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</si>
  <si>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</si>
  <si>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</si>
  <si>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</si>
  <si>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</si>
  <si>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</si>
  <si>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</si>
  <si>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</si>
  <si>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</si>
  <si>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</si>
  <si>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</si>
  <si>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</si>
  <si>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</si>
  <si>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</si>
  <si>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</si>
  <si>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</si>
  <si>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</si>
  <si>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</si>
  <si>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</si>
  <si>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</si>
  <si>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</si>
  <si>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</si>
  <si>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</si>
  <si>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</si>
  <si>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</si>
  <si>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</si>
  <si>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</si>
  <si>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</si>
  <si>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</si>
  <si>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</si>
  <si>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</si>
  <si>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</si>
  <si>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</si>
  <si>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</si>
  <si>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</si>
  <si>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</si>
  <si>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</si>
  <si>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</si>
  <si>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</si>
  <si>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</si>
  <si>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</si>
  <si>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</si>
  <si>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</si>
  <si>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</si>
  <si>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</si>
  <si>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</si>
  <si>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</si>
  <si>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</si>
  <si>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</si>
  <si>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</si>
  <si>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</si>
  <si>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</si>
  <si>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</si>
  <si>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</si>
  <si>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</si>
  <si>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</si>
  <si>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</si>
  <si>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</si>
  <si>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</si>
  <si>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</si>
  <si>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</si>
  <si>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</si>
  <si>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</si>
  <si>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</si>
  <si>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</si>
  <si>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</si>
  <si>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</si>
  <si>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</si>
  <si>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</si>
  <si>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</si>
  <si>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</si>
  <si>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</si>
  <si>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</si>
  <si>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</si>
  <si>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</si>
  <si>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</si>
  <si>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</si>
  <si>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</si>
  <si>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</si>
  <si>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</si>
  <si>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</si>
  <si>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</si>
  <si>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</si>
  <si>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</si>
  <si>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</si>
  <si>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</si>
  <si>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</si>
  <si>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</si>
  <si>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</si>
  <si>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</si>
  <si>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</si>
  <si>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</si>
  <si>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</si>
  <si>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</si>
  <si>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</si>
  <si>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</si>
  <si>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</si>
  <si>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</si>
  <si>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</si>
  <si>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</si>
  <si>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</si>
  <si>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</si>
  <si>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</si>
  <si>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</si>
  <si>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</si>
  <si>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</si>
  <si>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</si>
  <si>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</si>
  <si>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</si>
  <si>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</si>
  <si>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</si>
  <si>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</si>
  <si>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</si>
  <si>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</si>
  <si>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</si>
  <si>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</si>
  <si>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</si>
  <si>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</si>
  <si>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</si>
  <si>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</si>
  <si>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</si>
  <si>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</si>
  <si>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</si>
  <si>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</si>
  <si>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</si>
  <si>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</si>
  <si>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</si>
  <si>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</si>
  <si>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</si>
  <si>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</si>
  <si>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</si>
  <si>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</si>
  <si>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</si>
  <si>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</si>
  <si>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</si>
  <si>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</si>
  <si>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</si>
  <si>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</si>
  <si>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</si>
  <si>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</si>
  <si>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</si>
  <si>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</si>
  <si>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</si>
  <si>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</si>
  <si>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</si>
  <si>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</si>
  <si>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</si>
  <si>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</si>
  <si>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</si>
  <si>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</si>
  <si>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</si>
  <si>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</si>
  <si>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</si>
  <si>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</si>
  <si>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</si>
  <si>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</si>
  <si>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</si>
  <si>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</si>
  <si>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</si>
  <si>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</si>
  <si>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</si>
  <si>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</si>
  <si>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</si>
  <si>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</si>
  <si>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</si>
  <si>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</si>
  <si>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</si>
  <si>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</si>
  <si>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</si>
  <si>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</si>
  <si>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</si>
  <si>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</si>
  <si>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</si>
  <si>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</si>
  <si>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</si>
  <si>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</si>
  <si>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</si>
  <si>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</si>
  <si>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</si>
  <si>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</si>
  <si>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</si>
  <si>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</si>
  <si>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</si>
  <si>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</si>
  <si>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</si>
  <si>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</si>
  <si>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</si>
  <si>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</si>
  <si>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</si>
  <si>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</si>
  <si>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</si>
  <si>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</si>
  <si>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</si>
  <si>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</si>
  <si>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</si>
  <si>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</si>
  <si>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</si>
  <si>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</si>
  <si>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</si>
  <si>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</si>
  <si>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</si>
  <si>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</si>
  <si>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</si>
  <si>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</si>
  <si>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</si>
  <si>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</si>
  <si>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</si>
  <si>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</si>
  <si>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</si>
  <si>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</si>
  <si>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</si>
  <si>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</si>
  <si>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</si>
  <si>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</si>
  <si>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</si>
  <si>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</si>
  <si>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</si>
  <si>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</si>
  <si>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</si>
  <si>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</si>
  <si>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</si>
  <si>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</si>
  <si>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</si>
  <si>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</si>
  <si>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</si>
  <si>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</si>
  <si>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</si>
  <si>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</si>
  <si>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</si>
  <si>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</si>
  <si>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</si>
  <si>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</si>
  <si>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</si>
  <si>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</si>
  <si>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</si>
  <si>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</si>
  <si>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</si>
  <si>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</si>
  <si>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</si>
  <si>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</si>
  <si>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</si>
  <si>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</si>
  <si>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</si>
  <si>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</si>
  <si>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</si>
  <si>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</si>
  <si>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</si>
  <si>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</si>
  <si>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</si>
  <si>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</si>
  <si>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</si>
  <si>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</si>
  <si>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</si>
  <si>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</si>
  <si>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</si>
  <si>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</si>
  <si>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</si>
  <si>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</si>
  <si>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</si>
  <si>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</si>
  <si>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</si>
  <si>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</si>
  <si>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</si>
  <si>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</si>
  <si>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</si>
  <si>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</si>
  <si>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</si>
  <si>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</si>
  <si>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</si>
  <si>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</si>
  <si>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</si>
  <si>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</si>
  <si>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</si>
  <si>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</si>
  <si>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</si>
  <si>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</si>
  <si>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</si>
  <si>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</si>
  <si>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</si>
  <si>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</si>
  <si>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</si>
  <si>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</si>
  <si>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</si>
  <si>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</si>
  <si>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</si>
  <si>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</si>
  <si>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</si>
  <si>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</si>
  <si>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</si>
  <si>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</si>
  <si>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</si>
  <si>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</si>
  <si>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</si>
  <si>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</si>
  <si>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</si>
  <si>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</si>
  <si>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</si>
  <si>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</si>
  <si>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</si>
  <si>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</si>
  <si>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</si>
  <si>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</si>
  <si>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</si>
  <si>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</si>
  <si>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</si>
  <si>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</si>
  <si>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</si>
  <si>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</si>
  <si>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</si>
  <si>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</si>
  <si>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</si>
  <si>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</si>
  <si>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</si>
  <si>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</si>
  <si>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</si>
  <si>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</si>
  <si>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</si>
  <si>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</si>
  <si>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</si>
  <si>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</si>
  <si>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</si>
  <si>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</si>
  <si>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</si>
  <si>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</si>
  <si>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</si>
  <si>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</si>
  <si>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</si>
  <si>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</si>
  <si>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</si>
  <si>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</si>
  <si>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</si>
  <si>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</si>
  <si>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</si>
  <si>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</si>
  <si>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</si>
  <si>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</si>
  <si>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</si>
  <si>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</si>
  <si>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</si>
  <si>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</si>
  <si>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</si>
  <si>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</si>
  <si>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</si>
  <si>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</si>
  <si>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</si>
  <si>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</si>
  <si>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</si>
  <si>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</si>
  <si>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</si>
  <si>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</si>
  <si>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</si>
  <si>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</si>
  <si>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</si>
  <si>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</si>
  <si>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</si>
  <si>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</si>
  <si>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</si>
  <si>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</si>
  <si>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</si>
  <si>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</si>
  <si>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</si>
  <si>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</si>
  <si>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</si>
  <si>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</si>
  <si>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</si>
  <si>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</si>
  <si>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</si>
  <si>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</si>
  <si>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</si>
  <si>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</si>
  <si>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</si>
  <si>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</si>
  <si>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</si>
  <si>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</si>
  <si>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</si>
  <si>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</si>
  <si>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</si>
  <si>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</si>
  <si>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</si>
  <si>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</si>
  <si>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</si>
  <si>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</si>
  <si>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</si>
  <si>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</si>
  <si>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</si>
  <si>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</si>
  <si>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</si>
  <si>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</si>
  <si>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</si>
  <si>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</si>
  <si>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</si>
  <si>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</si>
  <si>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</si>
  <si>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</si>
  <si>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</si>
  <si>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</si>
  <si>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</si>
  <si>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</si>
  <si>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</si>
  <si>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</si>
  <si>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</si>
  <si>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</si>
  <si>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</si>
  <si>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</si>
  <si>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</si>
  <si>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</si>
  <si>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</si>
  <si>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</si>
  <si>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</si>
  <si>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</si>
  <si>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</si>
  <si>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</si>
  <si>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</si>
  <si>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</si>
  <si>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</si>
  <si>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</si>
  <si>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</si>
  <si>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</si>
  <si>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</si>
  <si>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</si>
  <si>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</si>
  <si>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</si>
  <si>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</si>
  <si>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</si>
  <si>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</si>
  <si>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</si>
  <si>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</si>
  <si>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</si>
  <si>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</si>
  <si>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</si>
  <si>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</si>
  <si>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</si>
  <si>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</si>
  <si>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</si>
  <si>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</si>
  <si>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</si>
  <si>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</si>
  <si>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</si>
  <si>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</si>
  <si>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</si>
  <si>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</si>
  <si>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</si>
  <si>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</si>
  <si>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</si>
  <si>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</si>
  <si>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</si>
  <si>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</si>
  <si>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</si>
  <si>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</si>
  <si>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</si>
  <si>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</si>
  <si>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</si>
  <si>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</si>
  <si>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</si>
  <si>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</si>
  <si>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</si>
  <si>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</si>
  <si>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</si>
  <si>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</si>
  <si>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</si>
  <si>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</si>
  <si>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</si>
  <si>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</si>
  <si>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</si>
  <si>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</si>
  <si>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</si>
  <si>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</si>
  <si>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</si>
  <si>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</si>
  <si>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</si>
  <si>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</si>
  <si>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</si>
  <si>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</si>
  <si>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</si>
  <si>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</si>
  <si>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</si>
  <si>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</si>
  <si>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</si>
  <si>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</si>
  <si>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</si>
  <si>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</si>
  <si>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</si>
  <si>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</si>
  <si>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</si>
  <si>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</si>
  <si>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</si>
  <si>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</si>
  <si>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</si>
  <si>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</si>
  <si>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</si>
  <si>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</si>
  <si>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</si>
  <si>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</si>
  <si>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</si>
  <si>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</si>
  <si>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</si>
  <si>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</si>
  <si>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</si>
  <si>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</si>
  <si>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</si>
  <si>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</si>
  <si>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</si>
  <si>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</si>
  <si>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</si>
  <si>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</si>
  <si>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</si>
  <si>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</si>
  <si>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</si>
  <si>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</si>
  <si>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</si>
  <si>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</si>
  <si>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</si>
  <si>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</si>
  <si>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</si>
  <si>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</si>
  <si>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</si>
  <si>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</si>
  <si>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</si>
  <si>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</si>
  <si>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</si>
  <si>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</si>
  <si>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</si>
  <si>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</si>
  <si>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</si>
  <si>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</si>
  <si>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</si>
  <si>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</si>
  <si>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</si>
  <si>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</si>
  <si>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</si>
  <si>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</si>
  <si>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</si>
  <si>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</si>
  <si>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</si>
  <si>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</si>
  <si>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</si>
  <si>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</si>
  <si>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</si>
  <si>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</si>
  <si>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</si>
  <si>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</si>
  <si>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</si>
  <si>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</si>
  <si>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</si>
  <si>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</si>
  <si>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</si>
  <si>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</si>
  <si>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</si>
  <si>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</si>
  <si>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</si>
  <si>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</si>
  <si>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</si>
  <si>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</si>
  <si>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</si>
  <si>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</si>
  <si>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</si>
  <si>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</si>
  <si>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</si>
  <si>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</si>
  <si>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</si>
  <si>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</si>
  <si>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</si>
  <si>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</si>
  <si>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</si>
  <si>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</si>
  <si>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</si>
  <si>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</si>
  <si>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</si>
  <si>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</si>
  <si>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</si>
  <si>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</si>
  <si>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</si>
  <si>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</si>
  <si>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</si>
  <si>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</si>
  <si>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</si>
  <si>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</si>
  <si>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</si>
  <si>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</si>
  <si>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</si>
  <si>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</si>
  <si>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</si>
  <si>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</si>
  <si>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</si>
  <si>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</si>
  <si>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</si>
  <si>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</si>
  <si>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</si>
  <si>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</si>
  <si>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</si>
  <si>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</si>
  <si>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</si>
  <si>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</si>
  <si>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</si>
  <si>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</si>
  <si>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</si>
  <si>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</si>
  <si>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</si>
  <si>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</si>
  <si>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</si>
  <si>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</si>
  <si>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</si>
  <si>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</si>
  <si>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</si>
  <si>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</si>
  <si>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</si>
  <si>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</si>
  <si>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</si>
  <si>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</si>
  <si>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</si>
  <si>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</si>
  <si>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</si>
  <si>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</si>
  <si>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</si>
  <si>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</si>
  <si>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</si>
  <si>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</si>
  <si>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</si>
  <si>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</si>
  <si>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</si>
  <si>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</si>
  <si>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</si>
  <si>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</si>
  <si>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</si>
  <si>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</si>
  <si>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</si>
  <si>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</si>
  <si>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</si>
  <si>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</si>
  <si>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</si>
  <si>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</si>
  <si>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</si>
  <si>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</si>
  <si>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</si>
  <si>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</si>
  <si>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</si>
  <si>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</si>
  <si>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</si>
  <si>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</si>
  <si>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</si>
  <si>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</si>
  <si>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</si>
  <si>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</si>
  <si>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</si>
  <si>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</si>
  <si>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</si>
  <si>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</si>
  <si>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</si>
  <si>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</si>
  <si>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</si>
  <si>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</si>
  <si>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</si>
  <si>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</si>
  <si>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</si>
  <si>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</si>
  <si>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</si>
  <si>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</si>
  <si>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</si>
  <si>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</si>
  <si>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</si>
  <si>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</si>
  <si>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</si>
  <si>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</si>
  <si>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</si>
  <si>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</si>
  <si>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</si>
  <si>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</si>
  <si>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</si>
  <si>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</si>
  <si>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</si>
  <si>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</si>
  <si>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</si>
  <si>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</si>
  <si>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</si>
  <si>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</si>
  <si>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</si>
  <si>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</si>
  <si>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</si>
  <si>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</si>
  <si>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</si>
  <si>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</si>
  <si>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</si>
  <si>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</si>
  <si>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</si>
  <si>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</si>
  <si>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</si>
  <si>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</si>
  <si>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</si>
  <si>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</si>
  <si>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</si>
  <si>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</si>
  <si>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</si>
  <si>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</si>
  <si>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</si>
  <si>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</si>
  <si>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</si>
  <si>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</si>
  <si>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</si>
  <si>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</si>
  <si>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</si>
  <si>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</si>
  <si>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</si>
  <si>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</si>
  <si>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</si>
  <si>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</si>
  <si>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</si>
  <si>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</si>
  <si>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</si>
  <si>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</si>
  <si>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</si>
  <si>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</si>
  <si>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</si>
  <si>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</si>
  <si>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</si>
  <si>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</si>
  <si>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</si>
  <si>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</si>
  <si>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</si>
  <si>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</si>
  <si>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</si>
  <si>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</si>
  <si>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</si>
  <si>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</si>
  <si>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</si>
  <si>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</si>
  <si>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</si>
  <si>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</si>
  <si>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</si>
  <si>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</si>
  <si>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</si>
  <si>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</si>
  <si>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</si>
  <si>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</si>
  <si>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</si>
  <si>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</si>
  <si>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</si>
  <si>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</si>
  <si>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</si>
  <si>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</si>
  <si>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</si>
  <si>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</si>
  <si>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</si>
  <si>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</si>
  <si>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</si>
  <si>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</si>
  <si>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</si>
  <si>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</si>
  <si>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</si>
  <si>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</si>
  <si>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</si>
  <si>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</si>
  <si>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</si>
  <si>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</si>
  <si>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</si>
  <si>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</si>
  <si>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</si>
  <si>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</si>
  <si>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</si>
  <si>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</si>
  <si>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</si>
  <si>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</si>
  <si>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</si>
  <si>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</si>
  <si>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</si>
  <si>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</si>
  <si>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</si>
  <si>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</si>
  <si>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</si>
  <si>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</si>
  <si>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</si>
  <si>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</si>
  <si>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</si>
  <si>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</si>
  <si>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</si>
  <si>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</si>
  <si>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</si>
  <si>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</si>
  <si>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</si>
  <si>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</si>
  <si>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</si>
  <si>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</si>
  <si>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</si>
  <si>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</si>
  <si>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</si>
  <si>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</si>
  <si>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</si>
  <si>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</si>
  <si>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</si>
  <si>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</si>
  <si>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</si>
  <si>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</si>
  <si>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</si>
  <si>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</si>
  <si>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</si>
  <si>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</si>
  <si>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</si>
  <si>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</si>
  <si>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</si>
  <si>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</si>
  <si>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</si>
  <si>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</si>
  <si>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</si>
  <si>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</si>
  <si>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</si>
  <si>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</si>
  <si>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</si>
  <si>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</si>
  <si>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</si>
  <si>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</si>
  <si>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</si>
  <si>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</si>
  <si>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</si>
  <si>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</si>
  <si>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</si>
  <si>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</si>
  <si>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</si>
  <si>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</si>
  <si>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</si>
  <si>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</si>
  <si>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</si>
  <si>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</si>
  <si>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</si>
  <si>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</si>
  <si>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</si>
  <si>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</si>
  <si>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</si>
  <si>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</si>
  <si>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</si>
  <si>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</si>
  <si>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</si>
  <si>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</si>
  <si>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</si>
  <si>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</si>
  <si>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</si>
  <si>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</si>
  <si>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</si>
  <si>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</si>
  <si>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</si>
  <si>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</si>
  <si>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</si>
  <si>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</si>
  <si>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</si>
  <si>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</si>
  <si>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</si>
  <si>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</si>
  <si>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</si>
  <si>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</si>
  <si>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</si>
  <si>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</si>
  <si>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</si>
  <si>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</si>
  <si>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</si>
  <si>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</si>
  <si>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</si>
  <si>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</si>
  <si>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</si>
  <si>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</si>
  <si>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</si>
  <si>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</si>
  <si>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</si>
  <si>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</si>
  <si>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</si>
  <si>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</si>
  <si>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</si>
  <si>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</si>
  <si>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</si>
  <si>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</si>
  <si>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</si>
  <si>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</si>
  <si>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</si>
  <si>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</si>
  <si>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</si>
  <si>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</si>
  <si>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</si>
  <si>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</si>
  <si>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</si>
  <si>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</si>
  <si>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</si>
  <si>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</si>
  <si>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</si>
  <si>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</si>
  <si>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</si>
  <si>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</si>
  <si>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</si>
  <si>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</si>
  <si>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</si>
  <si>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</si>
  <si>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</si>
  <si>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</si>
  <si>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</si>
  <si>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</si>
  <si>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</si>
  <si>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</si>
  <si>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</si>
  <si>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</si>
  <si>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</si>
  <si>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</si>
  <si>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</si>
  <si>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</si>
  <si>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</si>
  <si>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</si>
  <si>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</si>
  <si>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</si>
  <si>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</si>
  <si>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</si>
  <si>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</si>
  <si>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</si>
  <si>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</si>
  <si>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</si>
  <si>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</si>
  <si>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</si>
  <si>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</si>
  <si>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</si>
  <si>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</si>
  <si>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</si>
  <si>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</si>
  <si>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</si>
  <si>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</si>
  <si>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</si>
  <si>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</si>
  <si>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</si>
  <si>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</si>
  <si>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</si>
  <si>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</si>
  <si>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</si>
  <si>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</si>
  <si>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</si>
  <si>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</si>
  <si>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</si>
  <si>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</si>
  <si>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</si>
  <si>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</si>
  <si>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</si>
  <si>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</si>
  <si>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</si>
  <si>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</si>
  <si>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</si>
  <si>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</si>
  <si>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</si>
  <si>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</si>
  <si>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</si>
  <si>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</si>
  <si>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</si>
  <si>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</si>
  <si>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</si>
  <si>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</si>
  <si>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</si>
  <si>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</si>
  <si>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</si>
  <si>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</si>
  <si>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</si>
  <si>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</si>
  <si>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</si>
  <si>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</si>
  <si>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</si>
  <si>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</si>
  <si>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</si>
  <si>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</si>
  <si>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</si>
  <si>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</si>
  <si>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</si>
  <si>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</si>
  <si>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</si>
  <si>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</si>
  <si>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</si>
  <si>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</si>
  <si>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</si>
  <si>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</si>
  <si>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</si>
  <si>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</si>
  <si>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</si>
  <si>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</si>
  <si>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</si>
  <si>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</si>
  <si>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</si>
  <si>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</si>
  <si>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</si>
  <si>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</si>
  <si>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</si>
  <si>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</si>
  <si>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</si>
  <si>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</si>
  <si>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</si>
  <si>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</si>
  <si>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</si>
  <si>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</si>
  <si>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</si>
  <si>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</si>
  <si>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</si>
  <si>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</si>
  <si>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</si>
  <si>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</si>
  <si>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</si>
  <si>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</si>
  <si>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</si>
  <si>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</si>
  <si>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</si>
  <si>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</si>
  <si>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</si>
  <si>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</si>
  <si>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</si>
  <si>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</si>
  <si>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</si>
  <si>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</si>
  <si>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</si>
  <si>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</si>
  <si>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</si>
  <si>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</si>
  <si>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</si>
  <si>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</si>
  <si>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</si>
  <si>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</si>
  <si>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</si>
  <si>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</si>
  <si>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</si>
  <si>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</si>
  <si>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</si>
  <si>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</si>
  <si>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</si>
  <si>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</si>
  <si>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</si>
  <si>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</si>
  <si>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</si>
  <si>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</si>
  <si>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</si>
  <si>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</si>
  <si>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</si>
  <si>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</si>
  <si>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</si>
  <si>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</si>
  <si>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</si>
  <si>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</si>
  <si>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</si>
  <si>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</si>
  <si>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</si>
  <si>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</si>
  <si>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</si>
  <si>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</si>
  <si>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</si>
  <si>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</si>
  <si>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</si>
  <si>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</si>
  <si>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</si>
  <si>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</si>
  <si>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</si>
  <si>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</si>
  <si>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</si>
  <si>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</si>
  <si>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</si>
  <si>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</si>
  <si>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</si>
  <si>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</si>
  <si>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</si>
  <si>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</si>
  <si>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</si>
  <si>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</si>
  <si>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</si>
  <si>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</si>
  <si>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</si>
  <si>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</si>
  <si>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</si>
  <si>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</si>
  <si>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</si>
  <si>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</si>
  <si>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</si>
  <si>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</si>
  <si>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</si>
  <si>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</si>
  <si>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</si>
  <si>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</si>
  <si>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</si>
  <si>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</si>
  <si>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</si>
  <si>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</si>
  <si>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</si>
  <si>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</si>
  <si>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</si>
  <si>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</si>
  <si>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</si>
  <si>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</si>
  <si>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</si>
  <si>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</si>
  <si>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</si>
  <si>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</si>
  <si>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</si>
  <si>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</si>
  <si>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</si>
  <si>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</si>
  <si>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</si>
  <si>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</si>
  <si>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</si>
  <si>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</si>
  <si>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</si>
  <si>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</si>
  <si>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</si>
  <si>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</si>
  <si>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</si>
  <si>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</si>
  <si>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</si>
  <si>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</si>
  <si>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</si>
  <si>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</si>
  <si>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</si>
  <si>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</si>
  <si>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</si>
  <si>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</si>
  <si>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</si>
  <si>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</si>
  <si>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</si>
  <si>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</si>
  <si>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</si>
  <si>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</si>
  <si>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</si>
  <si>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</si>
  <si>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</si>
  <si>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</si>
  <si>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</si>
  <si>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</si>
  <si>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</si>
  <si>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</si>
  <si>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</si>
  <si>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</si>
  <si>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</si>
  <si>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</si>
  <si>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</si>
  <si>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</si>
  <si>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</si>
  <si>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</si>
  <si>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</si>
  <si>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</si>
  <si>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</si>
  <si>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</si>
  <si>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</si>
  <si>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</si>
  <si>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</si>
  <si>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</si>
  <si>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</si>
  <si>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</si>
  <si>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</si>
  <si>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</si>
  <si>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</si>
  <si>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</si>
  <si>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</si>
  <si>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</si>
  <si>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</si>
  <si>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</si>
  <si>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</si>
  <si>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</si>
  <si>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</si>
  <si>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</si>
  <si>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</si>
  <si>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</si>
  <si>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</si>
  <si>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</si>
  <si>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</si>
  <si>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</si>
  <si>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</si>
  <si>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</si>
  <si>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</si>
  <si>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</si>
  <si>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</si>
  <si>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</si>
  <si>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</si>
  <si>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</si>
  <si>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</si>
  <si>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</si>
  <si>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</si>
  <si>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</si>
  <si>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</si>
  <si>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</si>
  <si>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</si>
  <si>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</si>
  <si>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</si>
  <si>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</si>
  <si>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</si>
  <si>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</si>
  <si>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</si>
  <si>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</si>
  <si>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</si>
  <si>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</si>
  <si>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</si>
  <si>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</si>
  <si>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</si>
  <si>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</si>
  <si>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</si>
  <si>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</si>
  <si>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</si>
  <si>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</si>
  <si>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</si>
  <si>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</si>
  <si>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</si>
  <si>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</si>
  <si>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</si>
  <si>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</si>
  <si>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</si>
  <si>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</si>
  <si>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</si>
  <si>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</si>
  <si>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</si>
  <si>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</si>
  <si>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</si>
  <si>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</si>
  <si>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</si>
  <si>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</si>
  <si>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</si>
  <si>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</si>
  <si>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</si>
  <si>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</si>
  <si>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</si>
  <si>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</si>
  <si>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</si>
  <si>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</si>
  <si>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</si>
  <si>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</si>
  <si>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</si>
  <si>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</si>
  <si>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</si>
  <si>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</si>
  <si>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</si>
  <si>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</si>
  <si>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</si>
  <si>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</si>
  <si>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</si>
  <si>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</si>
  <si>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</si>
  <si>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</si>
  <si>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</si>
  <si>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</si>
  <si>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</si>
  <si>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</si>
  <si>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</si>
  <si>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</si>
  <si>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</si>
  <si>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</si>
  <si>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</si>
  <si>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</si>
  <si>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</si>
  <si>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</si>
  <si>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</si>
  <si>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</si>
  <si>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</si>
  <si>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</si>
  <si>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</si>
  <si>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</si>
  <si>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</si>
  <si>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</si>
  <si>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</si>
  <si>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</si>
  <si>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</si>
  <si>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</si>
  <si>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</si>
  <si>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</si>
  <si>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</si>
  <si>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</si>
  <si>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</si>
  <si>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</si>
  <si>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</si>
  <si>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</si>
  <si>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</si>
  <si>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</si>
  <si>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</si>
  <si>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</si>
  <si>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</si>
  <si>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</si>
  <si>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</si>
  <si>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</si>
  <si>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</si>
  <si>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</si>
  <si>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</si>
  <si>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</si>
  <si>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</si>
  <si>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</si>
  <si>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</si>
  <si>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</si>
  <si>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</si>
  <si>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</si>
  <si>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</si>
  <si>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</si>
  <si>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</si>
  <si>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</si>
  <si>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</si>
  <si>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</si>
  <si>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</si>
  <si>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</si>
  <si>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</si>
  <si>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</si>
  <si>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</si>
  <si>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</si>
  <si>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</si>
  <si>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</si>
  <si>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</si>
  <si>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</si>
  <si>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</si>
  <si>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</si>
  <si>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</si>
  <si>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</si>
  <si>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</si>
  <si>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</si>
  <si>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</si>
  <si>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</si>
  <si>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</si>
  <si>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</si>
  <si>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</si>
  <si>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</si>
  <si>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</si>
  <si>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</si>
  <si>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</si>
  <si>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</si>
  <si>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</si>
  <si>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</si>
  <si>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</si>
  <si>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</si>
  <si>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</si>
  <si>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</si>
  <si>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</si>
  <si>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</si>
  <si>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</si>
  <si>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</si>
  <si>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</si>
  <si>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</si>
  <si>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</si>
  <si>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</si>
  <si>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</si>
  <si>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</si>
  <si>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</si>
  <si>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</si>
  <si>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</si>
  <si>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</si>
  <si>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</si>
  <si>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</si>
  <si>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</si>
  <si>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</si>
  <si>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</si>
  <si>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</si>
  <si>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</si>
  <si>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</si>
  <si>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</si>
  <si>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</si>
  <si>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</si>
  <si>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</si>
  <si>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</si>
  <si>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</si>
  <si>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</si>
  <si>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</si>
  <si>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</si>
  <si>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</si>
  <si>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</si>
  <si>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</si>
  <si>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</si>
  <si>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</si>
  <si>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</si>
  <si>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</si>
  <si>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</si>
  <si>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</si>
  <si>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</si>
  <si>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</si>
  <si>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</si>
  <si>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</si>
  <si>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</si>
  <si>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</si>
  <si>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</si>
  <si>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</si>
  <si>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</si>
  <si>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</si>
  <si>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</si>
  <si>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</si>
  <si>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</si>
  <si>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</si>
  <si>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</si>
  <si>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</si>
  <si>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</si>
  <si>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</si>
  <si>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</si>
  <si>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</si>
  <si>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</si>
  <si>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</si>
  <si>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</si>
  <si>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</si>
  <si>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</si>
  <si>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</si>
  <si>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</si>
  <si>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</si>
  <si>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</si>
  <si>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</si>
  <si>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</si>
  <si>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</si>
  <si>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</si>
  <si>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</si>
  <si>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</si>
  <si>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</si>
  <si>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</si>
  <si>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</si>
  <si>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</si>
  <si>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</si>
  <si>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</si>
  <si>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</si>
  <si>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</si>
  <si>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</si>
  <si>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</si>
  <si>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</si>
  <si>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</si>
  <si>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</si>
  <si>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</si>
  <si>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</si>
  <si>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</si>
  <si>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</si>
  <si>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</si>
  <si>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</si>
  <si>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</si>
  <si>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</si>
  <si>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</si>
  <si>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</si>
  <si>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</si>
  <si>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</si>
  <si>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</si>
  <si>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</si>
  <si>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</si>
  <si>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</si>
  <si>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</si>
  <si>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</si>
  <si>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</si>
  <si>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</si>
  <si>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</si>
  <si>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</si>
  <si>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</si>
  <si>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</si>
  <si>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</si>
  <si>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</si>
  <si>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</si>
  <si>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</si>
  <si>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</si>
  <si>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</si>
  <si>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</si>
  <si>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</si>
  <si>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</si>
  <si>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</si>
  <si>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</si>
  <si>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</si>
  <si>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</si>
  <si>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</si>
  <si>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</si>
  <si>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</si>
  <si>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</si>
  <si>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</si>
  <si>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</si>
  <si>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</si>
  <si>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</si>
  <si>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</si>
  <si>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</si>
  <si>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</si>
  <si>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</si>
  <si>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</si>
  <si>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</si>
  <si>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</si>
  <si>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</si>
  <si>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</si>
  <si>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</si>
  <si>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</si>
  <si>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</si>
  <si>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</si>
  <si>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</si>
  <si>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</si>
  <si>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</si>
  <si>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</si>
  <si>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</si>
  <si>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</si>
  <si>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</si>
  <si>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</si>
  <si>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</si>
  <si>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</si>
  <si>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</si>
  <si>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</si>
  <si>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</si>
  <si>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</si>
  <si>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</si>
  <si>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</si>
  <si>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</si>
  <si>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</si>
  <si>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</si>
  <si>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</si>
  <si>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</si>
  <si>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</si>
  <si>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</si>
  <si>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</si>
  <si>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</si>
  <si>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</si>
  <si>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</si>
  <si>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</si>
  <si>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</si>
  <si>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</si>
  <si>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</si>
  <si>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</si>
  <si>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</si>
  <si>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</si>
  <si>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</si>
  <si>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</si>
  <si>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</si>
  <si>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</si>
  <si>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</si>
  <si>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</si>
  <si>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</si>
  <si>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</si>
  <si>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</si>
  <si>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</si>
  <si>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</si>
  <si>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</si>
  <si>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</si>
  <si>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</si>
  <si>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</si>
  <si>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</si>
  <si>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</si>
  <si>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</si>
  <si>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</si>
  <si>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</si>
  <si>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</si>
  <si>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</si>
  <si>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</si>
  <si>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</si>
  <si>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</si>
  <si>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</si>
  <si>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</si>
  <si>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</si>
  <si>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</si>
  <si>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</si>
  <si>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</si>
  <si>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</si>
  <si>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</si>
  <si>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</si>
  <si>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</si>
  <si>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</si>
  <si>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</si>
  <si>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</si>
  <si>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</si>
  <si>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</si>
  <si>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</si>
  <si>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</si>
  <si>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</si>
  <si>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</si>
  <si>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</si>
  <si>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</si>
  <si>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</si>
  <si>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</si>
  <si>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</si>
  <si>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</si>
  <si>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</si>
  <si>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</si>
  <si>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</si>
  <si>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</si>
  <si>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</si>
  <si>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</si>
  <si>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</si>
  <si>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</si>
  <si>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</si>
  <si>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</si>
  <si>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</si>
  <si>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</si>
  <si>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</si>
  <si>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</si>
  <si>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</si>
  <si>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</si>
  <si>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</si>
  <si>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</si>
  <si>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</si>
  <si>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</si>
  <si>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</si>
  <si>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</si>
  <si>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</si>
  <si>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</si>
  <si>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</si>
  <si>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</si>
  <si>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</si>
  <si>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</si>
  <si>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</si>
  <si>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</si>
  <si>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</si>
  <si>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</si>
  <si>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</si>
  <si>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</si>
  <si>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</si>
  <si>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</si>
  <si>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</si>
  <si>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</si>
  <si>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</si>
  <si>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</si>
  <si>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</si>
  <si>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</si>
  <si>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</si>
  <si>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</si>
  <si>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</si>
  <si>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</si>
  <si>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</si>
  <si>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</si>
  <si>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</si>
  <si>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</si>
  <si>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</si>
  <si>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</si>
  <si>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</si>
  <si>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</si>
  <si>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</si>
  <si>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</si>
  <si>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</si>
  <si>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</si>
  <si>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</si>
  <si>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</si>
  <si>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</si>
  <si>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</si>
  <si>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</si>
  <si>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</si>
  <si>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</si>
  <si>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</si>
  <si>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</si>
  <si>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</si>
  <si>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</si>
  <si>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</si>
  <si>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</si>
  <si>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</si>
  <si>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</si>
  <si>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</si>
  <si>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</si>
  <si>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</si>
  <si>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</si>
  <si>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</si>
  <si>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</si>
  <si>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</si>
  <si>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</si>
  <si>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</si>
  <si>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</si>
  <si>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</si>
  <si>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</si>
  <si>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</si>
  <si>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</si>
  <si>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</si>
  <si>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</si>
  <si>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</si>
  <si>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</si>
  <si>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</si>
  <si>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</si>
  <si>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</si>
  <si>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</si>
  <si>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</si>
  <si>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</si>
  <si>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</si>
  <si>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</si>
  <si>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</si>
  <si>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</si>
  <si>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</si>
  <si>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</si>
  <si>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</si>
  <si>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</si>
  <si>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</si>
  <si>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</si>
  <si>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</si>
  <si>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</si>
  <si>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</si>
  <si>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</si>
  <si>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</si>
  <si>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</si>
  <si>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</si>
  <si>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</si>
  <si>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</si>
  <si>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</si>
  <si>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</si>
  <si>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</si>
  <si>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</si>
  <si>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</si>
  <si>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</si>
  <si>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</si>
  <si>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</si>
  <si>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</si>
  <si>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</si>
  <si>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</si>
  <si>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</si>
  <si>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</si>
  <si>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</si>
  <si>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</si>
  <si>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</si>
  <si>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</si>
  <si>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</si>
  <si>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</si>
  <si>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</si>
  <si>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</si>
  <si>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</si>
  <si>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</si>
  <si>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</si>
  <si>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</si>
  <si>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</si>
  <si>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</si>
  <si>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</si>
  <si>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</si>
  <si>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</si>
  <si>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</si>
  <si>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</si>
  <si>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</si>
  <si>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</si>
  <si>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</si>
  <si>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</si>
  <si>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</si>
  <si>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</si>
  <si>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</si>
  <si>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</si>
  <si>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</si>
  <si>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</si>
  <si>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</si>
  <si>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</si>
  <si>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</si>
  <si>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</si>
  <si>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</si>
  <si>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</si>
  <si>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</si>
  <si>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</si>
  <si>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</si>
  <si>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</si>
  <si>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</si>
  <si>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</si>
  <si>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</si>
  <si>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</si>
  <si>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</si>
  <si>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</si>
  <si>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</si>
  <si>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</si>
  <si>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</si>
  <si>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</si>
  <si>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</si>
  <si>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</si>
  <si>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</si>
  <si>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</si>
  <si>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</si>
  <si>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</si>
  <si>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</si>
  <si>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</si>
  <si>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</si>
  <si>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</si>
  <si>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</si>
  <si>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</si>
  <si>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</si>
  <si>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</si>
  <si>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</si>
  <si>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</si>
  <si>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</si>
  <si>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</si>
  <si>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</si>
  <si>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</si>
  <si>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</si>
  <si>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</si>
  <si>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</si>
  <si>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</si>
  <si>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</si>
  <si>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</si>
  <si>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</si>
  <si>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</si>
  <si>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</si>
  <si>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</si>
  <si>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</si>
  <si>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</si>
  <si>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</si>
  <si>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</si>
  <si>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</si>
  <si>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</si>
  <si>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</si>
  <si>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</si>
  <si>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</si>
  <si>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</si>
  <si>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</si>
  <si>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</si>
  <si>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</si>
  <si>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</si>
  <si>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</si>
  <si>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</si>
  <si>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</si>
  <si>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</si>
  <si>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</si>
  <si>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</si>
  <si>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</si>
  <si>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</si>
  <si>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</si>
  <si>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</si>
  <si>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</si>
  <si>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</si>
  <si>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</si>
  <si>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</si>
  <si>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</si>
  <si>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</si>
  <si>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</si>
  <si>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</si>
  <si>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</si>
  <si>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</si>
  <si>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</si>
  <si>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</si>
  <si>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</si>
  <si>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</si>
  <si>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</si>
  <si>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</si>
  <si>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</si>
  <si>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</si>
  <si>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</si>
  <si>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</si>
  <si>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</si>
  <si>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</si>
  <si>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</si>
  <si>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</si>
  <si>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</si>
  <si>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</si>
  <si>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</si>
  <si>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</si>
  <si>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</si>
  <si>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</si>
  <si>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</si>
  <si>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</si>
  <si>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</si>
  <si>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</si>
  <si>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</si>
  <si>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</si>
  <si>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</si>
  <si>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</si>
  <si>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</si>
  <si>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</si>
  <si>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</si>
  <si>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</si>
  <si>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</si>
  <si>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</si>
  <si>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</si>
  <si>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</si>
  <si>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</si>
  <si>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</si>
  <si>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</si>
  <si>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</si>
  <si>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</si>
  <si>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</si>
  <si>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</si>
  <si>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</si>
  <si>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</si>
  <si>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</si>
  <si>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</si>
  <si>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</si>
  <si>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</si>
  <si>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</si>
  <si>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</si>
  <si>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</si>
  <si>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</si>
  <si>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</si>
  <si>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</si>
  <si>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</si>
  <si>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</si>
  <si>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</si>
  <si>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</si>
  <si>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</si>
  <si>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</si>
  <si>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</si>
  <si>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</si>
  <si>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</si>
  <si>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</si>
  <si>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</si>
  <si>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</si>
  <si>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</si>
  <si>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</si>
  <si>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</si>
  <si>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</si>
  <si>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</si>
  <si>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</si>
  <si>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</si>
  <si>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</si>
  <si>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</si>
  <si>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</si>
  <si>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</si>
  <si>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</si>
  <si>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</si>
  <si>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</si>
  <si>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</si>
  <si>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</si>
  <si>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</si>
  <si>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</si>
  <si>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</si>
  <si>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</si>
  <si>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</si>
  <si>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</si>
  <si>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</si>
  <si>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</si>
  <si>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</si>
  <si>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</si>
  <si>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</si>
  <si>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</si>
  <si>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</si>
  <si>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</si>
  <si>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</si>
  <si>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</si>
  <si>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</si>
  <si>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</si>
  <si>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</si>
  <si>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</si>
  <si>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</si>
  <si>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</si>
  <si>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</si>
  <si>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</si>
  <si>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</si>
  <si>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</si>
  <si>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</si>
  <si>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</si>
  <si>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</si>
  <si>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</si>
  <si>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</si>
  <si>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</si>
  <si>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</si>
  <si>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</si>
  <si>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</si>
  <si>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</si>
  <si>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</si>
  <si>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</si>
  <si>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</si>
  <si>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</si>
  <si>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</si>
  <si>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</si>
  <si>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</si>
  <si>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</si>
  <si>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</si>
  <si>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</si>
  <si>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</si>
  <si>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</si>
  <si>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</si>
  <si>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</si>
  <si>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</si>
  <si>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</si>
  <si>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</si>
  <si>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</si>
  <si>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</si>
  <si>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</si>
  <si>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</si>
  <si>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</si>
  <si>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</si>
  <si>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</si>
  <si>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</si>
  <si>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</si>
  <si>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</si>
  <si>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</si>
  <si>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</si>
  <si>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</si>
  <si>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</si>
  <si>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</si>
  <si>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</si>
  <si>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</si>
  <si>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</si>
  <si>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</si>
  <si>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</si>
  <si>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</si>
  <si>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</si>
  <si>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</si>
  <si>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</si>
  <si>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</si>
  <si>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</si>
  <si>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</si>
  <si>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</si>
  <si>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</si>
  <si>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</si>
  <si>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</si>
  <si>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</si>
  <si>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</si>
  <si>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</si>
  <si>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</si>
  <si>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</si>
  <si>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</si>
  <si>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</si>
  <si>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</si>
  <si>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</si>
  <si>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</si>
  <si>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</si>
  <si>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</si>
  <si>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</si>
  <si>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</si>
  <si>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</si>
  <si>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</si>
  <si>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</si>
  <si>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</si>
  <si>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</si>
  <si>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</si>
  <si>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</si>
  <si>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</si>
  <si>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</si>
  <si>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</si>
  <si>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</si>
  <si>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</si>
  <si>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</si>
  <si>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</si>
  <si>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</si>
  <si>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</si>
  <si>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</si>
  <si>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</si>
  <si>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</si>
  <si>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</si>
  <si>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</si>
  <si>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</si>
  <si>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</si>
  <si>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</si>
  <si>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</si>
  <si>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</si>
  <si>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</si>
  <si>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</si>
  <si>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</si>
  <si>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</si>
  <si>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</si>
  <si>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</si>
  <si>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</si>
  <si>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</si>
  <si>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</si>
  <si>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</si>
  <si>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</si>
  <si>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</si>
  <si>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</si>
  <si>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</si>
  <si>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</si>
  <si>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</si>
  <si>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</si>
  <si>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</si>
  <si>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</si>
  <si>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</si>
  <si>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</si>
  <si>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</si>
  <si>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</si>
  <si>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</si>
  <si>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</si>
  <si>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</si>
  <si>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</si>
  <si>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</si>
  <si>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</si>
  <si>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</si>
  <si>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</si>
  <si>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</si>
  <si>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</si>
  <si>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</si>
  <si>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</si>
  <si>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</si>
  <si>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</si>
  <si>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</si>
  <si>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</si>
  <si>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</si>
  <si>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</si>
  <si>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</si>
  <si>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</si>
  <si>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</si>
  <si>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</si>
  <si>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</si>
  <si>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</si>
  <si>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</si>
  <si>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</si>
  <si>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</si>
  <si>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</si>
  <si>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</si>
  <si>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</si>
  <si>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</si>
  <si>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</si>
  <si>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</si>
  <si>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</si>
  <si>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</si>
  <si>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</si>
  <si>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</si>
  <si>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</si>
  <si>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</si>
  <si>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</si>
  <si>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</si>
  <si>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</si>
  <si>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</si>
  <si>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</si>
  <si>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</si>
  <si>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</si>
  <si>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</si>
  <si>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</si>
  <si>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</si>
  <si>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</si>
  <si>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</si>
  <si>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</si>
  <si>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</si>
  <si>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</si>
  <si>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</si>
  <si>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</si>
  <si>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</si>
  <si>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</si>
  <si>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</si>
  <si>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</si>
  <si>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</si>
  <si>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</si>
  <si>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</si>
  <si>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</si>
  <si>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</si>
  <si>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</si>
  <si>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</si>
  <si>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</si>
  <si>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</si>
  <si>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</si>
  <si>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</si>
  <si>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</si>
  <si>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</si>
  <si>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</si>
  <si>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</si>
  <si>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</si>
  <si>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</si>
  <si>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</si>
  <si>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</si>
  <si>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</si>
  <si>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</si>
  <si>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</si>
  <si>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</si>
  <si>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</si>
  <si>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</si>
  <si>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</si>
  <si>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</si>
  <si>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</si>
  <si>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</si>
  <si>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</si>
  <si>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</si>
  <si>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</si>
  <si>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</si>
  <si>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</si>
  <si>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</si>
  <si>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</si>
  <si>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</si>
  <si>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</si>
  <si>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</si>
  <si>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</si>
  <si>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</si>
  <si>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</si>
  <si>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</si>
  <si>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</si>
  <si>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</si>
  <si>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</si>
  <si>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</si>
  <si>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</si>
  <si>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</si>
  <si>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</si>
  <si>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</si>
  <si>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</si>
  <si>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</si>
  <si>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</si>
  <si>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</si>
  <si>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</si>
  <si>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</si>
  <si>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</si>
  <si>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</si>
  <si>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</si>
  <si>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</si>
  <si>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</si>
  <si>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</si>
  <si>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</si>
  <si>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</si>
  <si>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</si>
  <si>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</si>
  <si>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</si>
  <si>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</si>
  <si>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</si>
  <si>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</si>
  <si>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</si>
  <si>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</si>
  <si>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</si>
  <si>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</si>
  <si>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</si>
  <si>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</si>
  <si>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</si>
  <si>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</si>
  <si>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</si>
  <si>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</si>
  <si>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</si>
  <si>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</si>
  <si>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</si>
  <si>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</si>
  <si>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</si>
  <si>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</si>
  <si>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</si>
  <si>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</si>
  <si>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</si>
  <si>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</si>
  <si>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</si>
  <si>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</si>
  <si>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</si>
  <si>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</si>
  <si>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</si>
  <si>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</si>
  <si>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</si>
  <si>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</si>
  <si>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</si>
  <si>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</si>
  <si>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</si>
  <si>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</si>
  <si>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</si>
  <si>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</si>
  <si>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</si>
  <si>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</si>
  <si>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</si>
  <si>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</si>
  <si>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</si>
  <si>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</si>
  <si>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</si>
  <si>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</si>
  <si>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</si>
  <si>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</si>
  <si>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</si>
  <si>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</si>
  <si>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</si>
  <si>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</si>
  <si>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</si>
  <si>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</si>
  <si>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</si>
  <si>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</si>
  <si>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</si>
  <si>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</si>
  <si>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</si>
  <si>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</si>
  <si>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</si>
  <si>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</si>
  <si>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</si>
  <si>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</si>
  <si>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</si>
  <si>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</si>
  <si>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</si>
  <si>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</si>
  <si>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</si>
  <si>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</si>
  <si>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</si>
  <si>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</si>
  <si>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</si>
  <si>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</si>
  <si>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</si>
  <si>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</si>
  <si>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</si>
  <si>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</si>
  <si>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</si>
  <si>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</si>
  <si>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</si>
  <si>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</si>
  <si>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</si>
  <si>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</si>
  <si>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</si>
  <si>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</si>
  <si>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</si>
  <si>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</si>
  <si>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</si>
  <si>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</si>
  <si>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</si>
  <si>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</si>
  <si>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</si>
  <si>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</si>
  <si>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</si>
  <si>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</si>
  <si>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</si>
  <si>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</si>
  <si>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</si>
  <si>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</si>
  <si>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</si>
  <si>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</si>
  <si>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</si>
  <si>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</si>
  <si>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</si>
  <si>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</si>
  <si>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</si>
  <si>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</si>
  <si>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</si>
  <si>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</si>
  <si>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</si>
  <si>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</si>
  <si>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</si>
  <si>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</si>
  <si>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</si>
  <si>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</si>
  <si>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</si>
  <si>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</si>
  <si>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</si>
  <si>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</si>
  <si>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</si>
  <si>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</si>
  <si>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</si>
  <si>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</si>
  <si>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</si>
  <si>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</si>
  <si>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</si>
  <si>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</si>
  <si>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</si>
  <si>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</si>
  <si>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</si>
  <si>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</si>
  <si>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</si>
  <si>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</si>
  <si>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</si>
  <si>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</si>
  <si>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</si>
  <si>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</si>
  <si>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</si>
  <si>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</si>
  <si>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</si>
  <si>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</si>
  <si>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</si>
  <si>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</si>
  <si>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</si>
  <si>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</si>
  <si>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</si>
  <si>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</si>
  <si>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</si>
  <si>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</si>
  <si>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</si>
  <si>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</si>
  <si>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</si>
  <si>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</si>
  <si>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</si>
  <si>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</si>
  <si>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</si>
  <si>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</si>
  <si>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</si>
  <si>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</si>
  <si>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</si>
  <si>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</si>
  <si>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</si>
  <si>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</si>
  <si>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</si>
  <si>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</si>
  <si>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</si>
  <si>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</si>
  <si>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</si>
  <si>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</si>
  <si>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</si>
  <si>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</si>
  <si>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</si>
  <si>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</si>
  <si>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</si>
  <si>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</si>
  <si>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</si>
  <si>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</si>
  <si>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</si>
  <si>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</si>
  <si>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</si>
  <si>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</si>
  <si>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</si>
  <si>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</si>
  <si>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</si>
  <si>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</si>
  <si>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</si>
  <si>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</si>
  <si>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</si>
  <si>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</si>
  <si>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</si>
  <si>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</si>
  <si>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</si>
  <si>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</si>
  <si>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</si>
  <si>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</si>
  <si>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</si>
  <si>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</si>
  <si>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</si>
  <si>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</si>
  <si>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</si>
  <si>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</si>
  <si>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</si>
  <si>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</si>
  <si>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</si>
  <si>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</si>
  <si>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</si>
  <si>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</si>
  <si>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</si>
  <si>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</si>
  <si>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</si>
  <si>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</si>
  <si>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</si>
  <si>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</si>
  <si>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</si>
  <si>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</si>
  <si>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</si>
  <si>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</si>
  <si>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</si>
  <si>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</si>
  <si>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</si>
  <si>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</si>
  <si>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</si>
  <si>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</si>
  <si>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</si>
  <si>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</si>
  <si>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</si>
  <si>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</si>
  <si>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</si>
  <si>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</si>
  <si>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</si>
  <si>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</si>
  <si>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</si>
  <si>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</si>
  <si>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</si>
  <si>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</si>
  <si>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</si>
  <si>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</si>
  <si>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</si>
  <si>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</si>
  <si>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</si>
  <si>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</si>
  <si>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</si>
  <si>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</si>
  <si>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</si>
  <si>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</si>
  <si>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</si>
  <si>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</si>
  <si>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</si>
  <si>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</si>
  <si>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</si>
  <si>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</si>
  <si>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</si>
  <si>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</si>
  <si>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</si>
  <si>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</si>
  <si>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</si>
  <si>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</si>
  <si>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</si>
  <si>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</si>
  <si>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</si>
  <si>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</si>
  <si>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</si>
  <si>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</si>
  <si>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</si>
  <si>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</si>
  <si>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</si>
  <si>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</si>
  <si>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</si>
  <si>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</si>
  <si>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</si>
  <si>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</si>
  <si>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</si>
  <si>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</si>
  <si>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</si>
  <si>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</si>
  <si>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</si>
  <si>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</si>
  <si>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</si>
  <si>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</si>
  <si>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</si>
  <si>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</si>
  <si>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</si>
  <si>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</si>
  <si>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</si>
  <si>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</si>
  <si>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</si>
  <si>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</si>
  <si>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</si>
  <si>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</si>
  <si>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</si>
  <si>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</si>
  <si>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</si>
  <si>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</si>
  <si>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</si>
  <si>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</si>
  <si>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</si>
  <si>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</si>
  <si>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</si>
  <si>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</si>
  <si>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</si>
  <si>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</si>
  <si>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</si>
  <si>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</si>
  <si>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</si>
  <si>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</si>
  <si>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</si>
  <si>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</si>
  <si>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</si>
  <si>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</si>
  <si>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</si>
  <si>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</si>
  <si>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</si>
  <si>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</si>
  <si>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</si>
  <si>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</si>
  <si>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</si>
  <si>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</si>
  <si>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</si>
  <si>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</si>
  <si>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</si>
  <si>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</si>
  <si>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</si>
  <si>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</si>
  <si>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</si>
  <si>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</si>
  <si>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</si>
  <si>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</si>
  <si>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</si>
  <si>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</si>
  <si>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</si>
  <si>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</si>
  <si>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</si>
  <si>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</si>
  <si>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</si>
  <si>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</si>
  <si>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</si>
  <si>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</si>
  <si>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</si>
  <si>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</si>
  <si>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</si>
  <si>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</si>
  <si>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</si>
  <si>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</si>
  <si>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</si>
  <si>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</si>
  <si>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</si>
  <si>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</si>
  <si>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</si>
  <si>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</si>
  <si>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</si>
  <si>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</si>
  <si>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</si>
  <si>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</si>
  <si>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</si>
  <si>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</si>
  <si>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</si>
  <si>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</si>
  <si>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</si>
  <si>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</si>
  <si>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</si>
  <si>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</si>
  <si>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</si>
  <si>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</si>
  <si>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</si>
  <si>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</si>
  <si>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</si>
  <si>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</si>
  <si>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</si>
  <si>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</si>
  <si>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</si>
  <si>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</si>
  <si>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</si>
  <si>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</si>
  <si>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</si>
  <si>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</si>
  <si>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</si>
  <si>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</si>
  <si>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</si>
  <si>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</si>
  <si>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</si>
  <si>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</si>
  <si>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</si>
  <si>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</si>
  <si>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</si>
  <si>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</si>
  <si>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</si>
  <si>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</si>
  <si>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</si>
  <si>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</si>
  <si>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</si>
  <si>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</si>
  <si>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</si>
  <si>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</si>
  <si>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</si>
  <si>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</si>
  <si>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</si>
  <si>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</si>
  <si>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</si>
  <si>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</si>
  <si>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</si>
  <si>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</si>
  <si>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</si>
  <si>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</si>
  <si>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</si>
  <si>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</si>
  <si>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</si>
  <si>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</si>
  <si>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</si>
  <si>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</si>
  <si>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</si>
  <si>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</si>
  <si>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</si>
  <si>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</si>
  <si>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</si>
  <si>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</si>
  <si>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</si>
  <si>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</si>
  <si>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</si>
  <si>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</si>
  <si>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</si>
  <si>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</si>
  <si>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</si>
  <si>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</si>
  <si>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</si>
  <si>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</si>
  <si>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</si>
  <si>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</si>
  <si>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</si>
  <si>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</si>
  <si>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</si>
  <si>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</si>
  <si>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</si>
  <si>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</si>
  <si>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</si>
  <si>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</si>
  <si>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</si>
  <si>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</si>
  <si>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</si>
  <si>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</si>
  <si>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</si>
  <si>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</si>
  <si>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</si>
  <si>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</si>
  <si>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</si>
  <si>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</si>
  <si>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</si>
  <si>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</si>
  <si>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</si>
  <si>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</si>
  <si>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</si>
  <si>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</si>
  <si>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</si>
  <si>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</si>
  <si>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</si>
  <si>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</si>
  <si>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</si>
  <si>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</si>
  <si>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</si>
  <si>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</si>
  <si>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</si>
  <si>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</si>
  <si>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</si>
  <si>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</si>
  <si>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</si>
  <si>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</si>
  <si>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</si>
  <si>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</si>
  <si>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</si>
  <si>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</si>
  <si>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</si>
  <si>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</si>
  <si>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</si>
  <si>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</si>
  <si>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</si>
  <si>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</si>
  <si>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</si>
  <si>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</si>
  <si>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</si>
  <si>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</si>
  <si>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</si>
  <si>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</si>
  <si>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</si>
  <si>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</si>
  <si>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</si>
  <si>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</si>
  <si>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</si>
  <si>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</si>
  <si>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</si>
  <si>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</si>
  <si>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</si>
  <si>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</si>
  <si>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</si>
  <si>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</si>
  <si>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</si>
  <si>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</si>
  <si>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</si>
  <si>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</si>
  <si>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</si>
  <si>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</si>
  <si>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</si>
  <si>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</si>
  <si>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</si>
  <si>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</si>
  <si>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</si>
  <si>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</si>
  <si>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</si>
  <si>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</si>
  <si>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</si>
  <si>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</si>
  <si>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</si>
  <si>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</si>
  <si>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</si>
  <si>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</si>
  <si>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</si>
  <si>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</si>
  <si>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</si>
  <si>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</si>
  <si>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</si>
  <si>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10 mins </t>
  </si>
  <si>
    <t>PCM-20251011-00000575</t>
  </si>
  <si>
    <t>ETA 25 mins</t>
  </si>
  <si>
    <t>TT-20251011-00574 // NA</t>
  </si>
  <si>
    <t>ETA 80 mins</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</si>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</sst>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278.43912175925652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0.9297930555549101</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0.32700370370002929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45941.387547685183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45941.387547685183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45941.387547685183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45941.387547685183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45941.387547685183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45941.387547685183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45941.387547685183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45941.387547685183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45941.387547685183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45941.387547685183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45941.387547685183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45941.387547685183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45941.387547685183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45941.387547685183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45941.387547685183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45941.387547685183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45941.387547685183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45941.387547685183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45941.387547685183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45941.387547685183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45941.387547685183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45941.387547685183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45941.387547685183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45941.387547685183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45941.387547685183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45941.387547685183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45941.387547685183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45941.387547685183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45941.387547685183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45941.387547685183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45941.387547685183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45941.387547685183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45941.387547685183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45941.387547685183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45941.387547685183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45941.387547685183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45941.387547685183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45941.387547685183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45941.387547685183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45941.387547685183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45941.387547685183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45941.387547685183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45941.387547685183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45941.387547685183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45941.387547685183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45941.387547685183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45941.387547685183</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6C955321-0CCB-4C8B-9D49-5B1B548687D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134.66046435185126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116.38770972222119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1128</v>
      </c>
      <c r="E6" s="120" t="s">
        <v>38964</v>
      </c>
      <c r="F6" s="121">
        <v>45941.370300925926</v>
      </c>
      <c r="G6" s="122">
        <f ca="1">IFERROR(NOW()-F6,"-")</f>
        <v>1.7246759256522637E-2</v>
      </c>
      <c r="H6" s="121">
        <v>45941.365543981483</v>
      </c>
      <c r="I6" s="18" t="str">
        <f>IFERROR(VLOOKUP(D6,DB!A:F,6,0),"")</f>
        <v>SCECO</v>
      </c>
      <c r="J6" s="18" t="str">
        <f>IFERROR(VLOOKUP(D6,DB!A:G,7,0),"")</f>
        <v>Dead</v>
      </c>
      <c r="K6" s="19" t="s">
        <v>39057</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45941.387547685183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45941.387547685183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45941.387547685183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45941.387547685183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45941.387547685183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45941.387547685183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45941.387547685183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45941.387547685183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45941.387547685183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45941.387547685183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45941.387547685183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45941.387547685183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45941.387547685183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45941.387547685183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45941.387547685183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45941.387547685183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45941.387547685183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45941.387547685183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45941.387547685183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45941.387547685183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45941.387547685183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45941.387547685183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45941.387547685183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45941.387547685183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45941.387547685183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45941.387547685183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45941.387547685183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45941.387547685183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45941.387547685183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45941.387547685183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45941.387547685183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45941.387547685183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45941.387547685183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45941.387547685183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45941.387547685183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45941.387547685183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45941.387547685183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45941.387547685183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45941.387547685183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45941.387547685183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45941.387547685183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45941.387547685183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45941.387547685183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45941.387547685183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45941.387547685183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45941.387547685183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45941.387547685183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45941.387547685183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45941.387547685183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45941.387547685183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45941.387547685183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45941.387547685183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45941.387547685183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45941.387547685183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45941.387547685183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45941.387547685183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45941.387547685183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45941.387547685183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45941.387547685183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45941.387547685183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45941.387547685183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45941.387547685183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45941.387547685183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45941.387547685183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45941.387547685183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45941.387547685183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45941.387547685183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45941.387547685183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45941.387547685183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45941.387547685183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45941.387547685183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45941.387547685183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45941.387547685183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45941.387547685183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45941.387547685183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45941.387547685183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45941.387547685183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45941.387547685183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45941.387547685183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45941.387547685183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45941.387547685183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45941.387547685183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45941.387547685183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45941.387547685183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45941.387547685183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45941.387547685183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45941.387547685183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45941.387547685183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45941.387547685183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45941.387547685183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45941.387547685183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45941.387547685183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45941.387547685183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45941.387547685183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45941.387547685183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45941.387547685183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45941.387547685183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45941.387547685183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45941.387547685183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45941.387547685183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45941.387547685183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45941.387547685183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45941.387547685183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45941.387547685183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45941.387547685183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45941.387547685183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45941.387547685183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45941.387547685183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45941.387547685183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45941.387547685183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45941.387547685183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45941.387547685183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45941.387547685183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45941.387547685183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45941.387547685183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45941.387547685183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45941.387547685183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45941.387547685183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45941.387547685183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45941.387547685183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45941.387547685183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45941.387547685183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45941.387547685183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45941.387547685183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45941.387547685183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45941.387547685183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45941.387547685183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45941.387547685183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45941.387547685183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45941.387547685183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45941.387547685183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45941.387547685183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45941.387547685183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45941.387547685183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45941.387547685183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45941.387547685183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45941.387547685183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45941.387547685183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45941.387547685183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45941.387547685183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45941.387547685183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45941.387547685183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45941.387547685183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45941.387547685183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45941.387547685183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45941.387547685183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45941.387547685183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45941.387547685183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45941.387547685183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45941.387547685183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45941.387547685183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45941.387547685183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45941.387547685183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45941.387547685183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45941.387547685183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45941.387547685183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45941.387547685183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45941.387547685183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45941.387547685183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45941.387547685183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45941.387547685183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45941.387547685183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45941.387547685183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45941.387547685183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45941.387547685183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45941.387547685183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45941.387547685183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45941.387547685183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tabSelected="1" workbookViewId="0">
      <selection activeCell="C22" sqref="C2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5.2675925908260979E-3</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45941.387547685183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45941.387547685183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45941.387547685183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45941.387547685183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45941.387547685183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45941.387547685183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45941.387547685183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45941.387547685183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45941.387547685183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45941.387547685183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45941.387547685183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45941.387547685183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45941.387547685183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45941.387547685183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45941.387547685183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45941.387547685183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45941.387547685183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45941.387547685183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45941.387547685183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45941.387547685183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45941.387547685183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45941.387547685183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45941.387547685183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45941.387547685183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45941.387547685183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45941.387547685183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45941.387547685183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45941.387547685183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45941.387547685183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45941.387547685183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45941.387547685183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45941.387547685183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45941.387547685183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45941.387547685183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45941.387547685183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45941.387547685183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45941.387547685183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45941.387547685183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45941.387547685183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45941.387547685183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45941.387547685183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45941.387547685183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45941.387547685183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45941.387547685183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45941.387547685183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45941.387547685183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45941.387547685183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45941.387547685183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45941.387547685183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45941.387547685183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45941.387547685183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45941.387547685183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45941.387547685183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45941.387547685183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45941.387547685183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45941.387547685183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45941.387547685183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45941.387547685183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45941.387547685183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45941.387547685183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45941.387547685183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45941.387547685183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45941.387547685183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45941.387547685183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45941.387547685183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45941.387547685183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45941.387547685183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45941.387547685183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45941.387547685183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45941.387547685183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45941.387547685183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45941.387547685183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45941.387547685183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45941.387547685183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45941.387547685183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45941.387547685183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45941.387547685183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45941.387547685183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45941.387547685183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45941.387547685183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45941.387547685183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45941.387547685183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45941.387547685183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45941.387547685183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45941.387547685183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45941.387547685183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45941.387547685183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45941.387547685183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45941.387547685183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45941.387547685183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45941.387547685183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45941.387547685183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45941.387547685183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45941.387547685183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45941.387547685183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45941.387547685183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45941.387547685183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45941.387547685183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45941.387547685183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45941.387547685183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45941.387547685183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45941.387547685183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45941.387547685183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45941.387547685183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45941.387547685183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45941.387547685183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45941.387547685183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45941.387547685183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45941.387547685183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45941.387547685183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45941.387547685183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45941.387547685183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45941.387547685183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45941.387547685183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45941.387547685183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45941.387547685183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45941.387547685183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45941.387547685183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45941.387547685183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45941.387547685183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45941.387547685183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45941.387547685183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45941.387547685183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45941.387547685183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45941.387547685183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45941.387547685183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45941.387547685183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45941.387547685183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45941.387547685183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45941.387547685183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45941.387547685183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45941.387547685183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45941.387547685183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45941.387547685183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45941.387547685183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45941.387547685183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45941.387547685183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45941.387547685183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45941.387547685183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45941.387547685183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45941.387547685183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45941.387547685183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45941.387547685183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45941.387547685183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45941.387547685183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45941.387547685183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45941.387547685183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45941.387547685183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45941.387547685183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45941.387547685183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45941.387547685183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45941.387547685183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45941.387547685183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45941.387547685183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45941.387547685183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45941.387547685183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45941.387547685183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45941.387547685183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45941.387547685183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45941.387547685183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45941.387547685183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45941.387547685183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45941.387547685183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45941.387547685183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45941.387547685183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45941.387547685183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45941.387547685183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45941.387547685183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45941.387547685183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45941.387547685183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45941.387547685183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45941.387547685183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45941.387547685183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45941.387547685183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45941.387547685183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45941.387547685183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45941.387547685183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45941.387547685183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45941.387547685183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45941.387547685183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45941.387547685183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45941.387547685183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45941.387547685183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45941.387547685183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45941.387547685183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45941.387547685183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45941.387547685183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45941.387547685183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45941.387547685183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45941.387547685183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45941.387547685183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45941.387547685183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45941.387547685183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45941.387547685183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45941.387547685183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45941.387547685183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45941.387547685183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45941.387547685183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45941.387547685183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45941.387547685183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45941.387547685183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45941.387547685183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45941.387547685183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45941.387547685183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45941.387547685183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45941.387547685183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45941.387547685183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45941.387547685183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45941.387547685183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45941.387547685183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45941.387547685183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45941.387547685183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45941.387547685183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45941.387547685183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45941.387547685183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45941.387547685183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45941.387547685183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45941.387547685183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45941.387547685183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45941.387547685183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45941.387547685183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45941.387547685183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45941.387547685183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45941.387547685183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45941.387547685183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45941.387547685183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45941.387547685183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45941.387547685183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45941.387547685183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45941.387547685183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45941.387547685183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45941.387547685183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45941.387547685183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45941.387547685183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45941.387547685183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45941.387547685183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45941.387547685183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45941.387547685183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45941.387547685183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45941.387547685183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45941.387547685183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45941.387547685183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45941.387547685183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45941.387547685183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45941.387547685183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45941.387547685183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45941.387547685183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45941.387547685183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45941.387547685183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45941.387547685183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45941.387547685183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45941.387547685183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45941.387547685183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45941.387547685183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45941.387547685183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45941.387547685183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45941.387547685183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45941.387547685183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45941.387547685183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45941.387547685183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45941.387547685183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45941.387547685183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45941.387547685183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45941.387547685183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45941.387547685183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45941.387547685183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45941.387547685183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45941.387547685183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45941.387547685183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45941.387547685183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45941.387547685183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45941.387547685183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45941.387547685183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45941.387547685183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45941.387547685183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45941.387547685183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45941.387547685183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45941.387547685183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45941.387547685183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45941.387547685183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45941.387547685183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45941.387547685183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45941.387547685183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45941.387547685183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45941.387547685183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45941.387547685183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45941.387547685183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45941.387547685183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45941.387547685183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45941.387547685183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45941.387547685183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45941.387547685183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45941.387547685183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45941.387547685183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45941.387547685183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45941.387547685183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45941.387547685183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45941.387547685183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45941.387547685183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45941.387547685183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45941.387547685183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45941.387547685183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45941.387547685183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45941.387547685183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45941.387547685183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45941.387547685183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45941.387547685183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45941.387547685183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45941.387547685183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45941.387547685183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45941.387547685183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45941.387547685183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45941.387547685183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45941.387547685183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45941.387547685183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45941.387547685183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45941.387547685183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45941.387547685183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45941.387547685183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45941.387547685183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45941.387547685183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45941.387547685183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45941.387547685183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45941.387547685183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45941.387547685183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45941.387547685183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45941.387547685183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45941.387547685183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45941.387547685183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45941.387547685183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45941.387547685183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45941.387547685183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45941.387547685183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45941.387547685183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45941.387547685183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45941.387547685183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45941.387547685183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45941.387547685183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45941.387547685183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45941.387547685183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45941.387547685183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45941.387547685183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45941.387547685183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45941.387547685183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45941.387547685183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45941.387547685183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45941.387547685183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45941.387547685183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45941.387547685183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45941.387547685183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45941.387547685183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45941.387547685183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45941.387547685183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45941.387547685183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45941.387547685183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45941.387547685183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45941.387547685183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45941.387547685183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45941.387547685183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45941.387547685183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45941.387547685183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45941.387547685183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45941.387547685183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45941.387547685183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45941.387547685183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45941.387547685183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45941.387547685183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45941.387547685183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45941.387547685183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45941.387547685183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45941.387547685183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45941.387547685183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45941.387547685183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45941.387547685183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45941.387547685183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45941.387547685183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45941.387547685183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45941.387547685183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45941.387547685183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45941.387547685183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45941.387547685183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45941.387547685183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45941.387547685183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45941.387547685183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45941.387547685183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45941.387547685183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45941.387547685183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45941.387547685183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45941.387547685183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45941.387547685183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45941.387547685183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45941.387547685183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45941.387547685183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45941.387547685183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45941.387547685183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45941.387547685183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45941.387547685183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45941.387547685183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45941.387547685183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45941.387547685183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45941.387547685183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45941.387547685183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45941.387547685183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45941.387547685183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45941.387547685183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45941.387547685183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45941.387547685183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45941.387547685183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45941.387547685183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45941.387547685183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45941.387547685183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45941.387547685183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45941.387547685183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45941.387547685183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45941.387547685183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45941.387547685183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45941.387547685183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45941.387547685183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45941.387547685183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45941.387547685183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45941.387547685183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45941.387547685183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45941.387547685183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45941.387547685183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45941.387547685183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45941.387547685183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45941.387547685183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45941.387547685183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45941.387547685183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45941.387547685183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45941.387547685183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45941.387547685183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45941.387547685183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45941.387547685183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45941.387547685183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45941.387547685183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45941.387547685183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45941.387547685183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45941.387547685183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45941.387547685183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45941.387547685183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45941.387547685183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45941.387547685183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45941.387547685183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45941.387547685183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45941.387547685183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45941.387547685183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45941.387547685183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45941.387547685183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45941.387547685183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45941.387547685183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45941.387547685183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45941.387547685183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45941.387547685183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45941.387547685183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45941.387547685183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45941.387547685183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45941.387547685183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45941.387547685183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45941.387547685183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45941.387547685183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45941.387547685183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45941.387547685183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45941.387547685183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45941.387547685183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45941.387547685183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45941.387547685183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45941.387547685183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45941.387547685183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45941.387547685183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45941.387547685183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45941.387547685183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45941.387547685183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45941.387547685183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45941.387547685183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45941.387547685183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45941.387547685183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45941.387547685183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45941.387547685183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45941.387547685183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45941.387547685183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45941.387547685183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45941.387547685183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45941.387547685183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45941.387547685183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45941.387547685183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45941.387547685183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45941.387547685183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45941.387547685183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45941.387547685183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45941.387547685183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45941.387547685183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45941.387547685183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45941.387547685183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45941.387547685183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45941.387547685183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45941.387547685183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45941.387547685183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45941.387547685183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45941.387547685183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45941.387547685183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45941.387547685183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45941.387547685183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45941.387547685183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45941.387547685183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45941.387547685183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45941.387547685183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45941.387547685183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45941.387547685183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45941.387547685183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45941.387547685183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45941.387547685183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45941.387547685183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45941.387547685183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45941.387547685183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45941.387547685183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45941.387547685183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45941.387547685183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45941.387547685183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45941.387547685183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45941.387547685183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45941.387547685183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45941.387547685183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45941.387547685183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45941.387547685183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45941.387547685183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45941.387547685183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45941.387547685183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45941.387547685183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45941.387547685183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45941.387547685183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45941.387547685183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45941.387547685183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45941.387547685183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45941.387547685183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45941.387547685183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45941.387547685183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45941.387547685183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45941.387547685183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45941.387547685183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45941.387547685183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45941.387547685183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45941.387547685183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45941.387547685183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45941.387547685183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45941.387547685183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45941.387547685183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45941.387547685183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45941.387547685183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45941.387547685183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45941.387547685183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45941.387547685183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45941.387547685183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45941.387547685183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45941.387547685183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45941.387547685183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45941.387547685183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45941.387547685183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45941.387547685183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45941.387547685183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45941.387547685183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45941.387547685183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45941.387547685183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45941.387547685183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45941.387547685183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45941.387547685183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45941.387547685183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45941.387547685183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45941.387547685183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45941.387547685183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45941.387547685183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45941.387547685183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45941.387547685183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45941.387547685183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45941.387547685183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45941.387547685183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45941.387547685183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45941.387547685183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45941.387547685183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45941.387547685183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45941.387547685183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45941.387547685183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45941.387547685183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45941.387547685183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45941.387547685183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45941.387547685183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45941.387547685183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45941.387547685183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45941.387547685183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45941.387547685183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45941.387547685183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45941.387547685183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45941.387547685183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45941.387547685183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45941.387547685183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45941.387547685183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45941.387547685183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45941.387547685183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45941.387547685183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45941.387547685183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45941.387547685183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45941.387547685183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45941.387547685183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45941.387547685183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45941.387547685183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45941.387547685183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45941.387547685183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45941.387547685183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45941.387547685183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45941.387547685183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45941.387547685183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45941.387547685183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45941.387547685183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45941.387547685183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45941.387547685183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45941.387547685183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45941.387547685183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45941.387547685183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45941.387547685183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45941.387547685183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45941.387547685183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45941.387547685183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45941.387547685183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45941.387547685183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45941.387547685183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45941.387547685183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45941.387547685183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45941.387547685183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45941.387547685183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45941.387547685183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45941.387547685183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45941.387547685183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45941.387547685183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45941.387547685183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45941.387547685183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45941.387547685183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45941.387547685183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45941.387547685183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45941.387547685183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45941.387547685183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45941.387547685183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45941.387547685183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45941.387547685183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45941.387547685183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45941.387547685183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45941.387547685183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45941.387547685183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45941.387547685183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45941.387547685183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45941.387547685183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45941.387547685183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45941.387547685183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45941.387547685183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45941.387547685183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45941.387547685183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45941.387547685183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45941.387547685183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45941.387547685183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45941.387547685183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45941.387547685183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45941.387547685183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45941.387547685183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45941.387547685183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45941.387547685183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45941.387547685183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45941.387547685183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45941.387547685183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45941.387547685183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45941.387547685183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45941.387547685183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45941.387547685183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45941.387547685183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45941.387547685183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45941.387547685183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45941.387547685183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45941.387547685183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45941.387547685183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45941.387547685183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45941.387547685183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45941.387547685183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45941.387547685183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45941.387547685183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45941.387547685183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45941.387547685183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45941.387547685183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45941.387547685183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45941.387547685183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45941.387547685183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45941.387547685183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45941.387547685183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45941.387547685183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45941.387547685183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45941.387547685183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45941.387547685183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45941.387547685183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45941.387547685183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45941.387547685183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45941.387547685183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45941.387547685183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45941.387547685183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45941.387547685183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45941.387547685183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45941.387547685183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45941.387547685183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45941.387547685183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45941.387547685183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45941.387547685183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45941.387547685183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45941.387547685183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45941.387547685183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45941.387547685183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45941.387547685183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45941.387547685183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45941.387547685183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45941.387547685183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45941.387547685183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45941.387547685183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45941.387547685183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45941.387547685183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45941.387547685183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45941.387547685183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45941.387547685183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45941.387547685183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45941.387547685183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45941.387547685183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45941.387547685183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45941.387547685183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45941.387547685183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45941.387547685183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45941.387547685183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45941.387547685183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45941.387547685183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45941.387547685183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45941.387547685183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45941.387547685183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45941.387547685183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45941.387547685183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45941.387547685183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45941.387547685183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45941.387547685183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45941.387547685183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45941.387547685183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45941.387547685183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45941.387547685183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45941.387547685183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45941.387547685183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45941.387547685183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45941.387547685183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45941.387547685183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45941.387547685183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45941.387547685183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45941.387547685183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45941.387547685183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45941.387547685183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45941.387547685183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45941.387547685183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45941.387547685183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45941.387547685183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45941.387547685183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45941.387547685183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45941.387547685183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45941.387547685183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45941.387547685183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45941.387547685183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45941.387547685183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45941.387547685183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45941.387547685183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45941.387547685183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45941.387547685183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45941.387547685183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45941.387547685183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45941.387547685183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45941.387547685183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45941.387547685183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45941.387547685183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45941.387547685183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45941.387547685183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45941.387547685183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45941.387547685183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45941.387547685183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45941.387547685183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45941.387547685183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45941.387547685183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45941.387547685183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45941.387547685183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45941.387547685183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45941.387547685183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45941.387547685183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45941.387547685183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45941.387547685183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45941.387547685183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45941.387547685183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45941.387547685183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45941.387547685183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45941.387547685183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45941.387547685183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45941.387547685183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45941.387547685183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45941.387547685183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45941.387547685183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45941.387547685183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45941.387547685183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45941.387547685183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45941.387547685183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45941.387547685183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45941.387547685183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45941.387547685183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45941.387547685183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45941.387547685183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45941.387547685183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45941.387547685183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45941.387547685183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45941.387547685183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45941.387547685183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45941.387547685183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45941.387547685183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45941.387547685183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45941.387547685183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45941.387547685183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45941.387547685183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45941.387547685183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45941.387547685183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45941.387547685183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45941.387547685183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45941.387547685183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45941.387547685183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45941.387547685183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45941.387547685183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45941.387547685183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45941.387547685183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45941.387547685183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45941.387547685183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45941.387547685183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45941.387547685183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45941.387547685183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45941.387547685183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45941.387547685183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45941.387547685183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45941.387547685183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45941.387547685183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45941.387547685183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45941.387547685183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45941.387547685183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45941.387547685183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45941.387547685183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45941.387547685183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45941.387547685183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45941.387547685183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45941.387547685183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45941.387547685183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45941.387547685183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45941.387547685183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45941.387547685183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45941.387547685183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45941.387547685183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45941.387547685183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45941.387547685183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45941.387547685183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45941.387547685183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45941.387547685183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45941.387547685183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45941.387547685183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45941.387547685183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45941.387547685183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45941.387547685183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45941.387547685183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45941.387547685183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45941.387547685183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45941.387547685183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45941.387547685183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45941.387547685183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45941.387547685183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45941.387547685183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45941.387547685183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45941.387547685183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45941.387547685183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45941.387547685183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45941.387547685183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45941.387547685183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45941.387547685183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45941.387547685183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45941.387547685183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45941.387547685183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45941.387547685183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45941.387547685183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45941.387547685183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45941.387547685183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45941.387547685183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45941.387547685183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45941.387547685183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45941.387547685183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45941.387547685183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45941.387547685183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45941.387547685183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45941.387547685183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45941.387547685183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45941.387547685183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45941.387547685183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45941.387547685183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45941.387547685183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45941.387547685183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45941.387547685183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45941.387547685183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45941.387547685183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45941.387547685183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45941.387547685183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45941.387547685183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45941.387547685183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45941.387547685183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45941.387547685183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45941.387547685183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45941.387547685183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45941.387547685183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45941.387547685183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45941.387547685183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45941.387547685183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45941.387547685183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45941.387547685183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45941.387547685183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45941.387547685183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45941.387547685183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45941.387547685183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45941.387547685183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45941.387547685183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45941.387547685183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45941.387547685183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45941.387547685183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45941.387547685183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45941.387547685183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45941.387547685183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45941.387547685183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45941.387547685183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45941.387547685183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45941.387547685183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45941.387547685183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45941.387547685183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45941.387547685183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45941.387547685183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45941.387547685183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45941.387547685183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45941.387547685183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45941.387547685183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45941.387547685183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45941.387547685183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45941.387547685183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45941.387547685183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45941.387547685183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45941.387547685183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45941.387547685183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45941.387547685183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45941.387547685183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45941.387547685183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45941.387547685183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45941.387547685183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45941.387547685183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45941.387547685183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45941.387547685183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45941.387547685183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45941.387547685183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45941.387547685183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45941.387547685183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45941.387547685183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45941.387547685183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45941.387547685183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45941.387547685183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45941.387547685183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45941.387547685183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45941.387547685183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45941.387547685183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45941.387547685183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45941.387547685183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45941.387547685183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45941.387547685183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45941.387547685183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45941.387547685183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45941.387547685183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45941.387547685183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45941.387547685183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45941.387547685183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45941.387547685183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45941.387547685183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45941.387547685183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45941.387547685183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45941.387547685183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45941.387547685183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45941.387547685183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45941.387547685183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45941.387547685183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45941.387547685183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45941.387547685183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45941.387547685183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45941.387547685183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45941.387547685183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45941.387547685183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45941.387547685183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45941.387547685183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45941.387547685183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45941.387547685183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45941.387547685183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45941.387547685183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45941.387547685183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45941.387547685183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45941.387547685183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45941.387547685183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45941.387547685183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45941.387547685183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45941.387547685183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45941.387547685183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45941.387547685183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45941.387547685183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45941.387547685183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45941.387547685183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45941.387547685183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45941.387547685183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45941.387547685183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45941.387547685183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45941.387547685183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45941.387547685183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45941.387547685183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45941.387547685183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45941.387547685183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45941.387547685183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45941.387547685183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45941.387547685183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45941.387547685183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45941.387547685183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45941.387547685183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45941.387547685183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45941.387547685183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45941.387547685183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45941.387547685183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45941.387547685183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45941.387547685183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45941.387547685183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45941.387547685183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45941.387547685183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45941.387547685183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45941.387547685183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45941.387547685183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45941.387547685183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45941.387547685183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45941.387547685183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45941.387547685183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45941.387547685183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45941.387547685183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45941.387547685183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45941.387547685183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45941.387547685183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45941.387547685183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45941.387547685183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45941.387547685183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45941.387547685183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45941.387547685183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45941.387547685183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45941.387547685183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45941.387547685183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45941.387547685183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45941.387547685183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45941.387547685183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45941.387547685183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45941.387547685183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45941.387547685183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45941.387547685183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45941.387547685183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45941.387547685183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45941.387547685183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45941.387547685183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45941.387547685183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45941.387547685183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45941.387547685183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45941.387547685183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45941.387547685183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45941.387547685183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45941.387547685183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45941.387547685183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45941.387547685183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45941.387547685183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45941.387547685183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45941.387547685183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45941.387547685183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45941.387547685183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45941.387547685183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45941.387547685183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45941.387547685183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45941.387547685183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45941.387547685183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45941.387547685183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45941.387547685183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45941.387547685183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45941.387547685183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45941.387547685183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45941.387547685183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45941.387547685183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45941.387547685183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45941.387547685183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45941.387547685183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45941.387547685183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45941.387547685183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45941.387547685183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45941.387547685183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45941.387547685183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45941.387547685183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45941.387547685183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45941.387547685183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45941.387547685183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45941.387547685183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45941.387547685183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45941.387547685183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45941.387547685183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45941.387547685183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45941.387547685183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45941.387547685183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45941.387547685183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45941.387547685183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45941.387547685183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45941.387547685183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45941.387547685183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45941.387547685183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45941.387547685183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45941.387547685183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45941.387547685183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45941.387547685183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45941.387547685183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45941.387547685183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45941.387547685183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45941.387547685183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45941.387547685183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45941.387547685183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45941.387547685183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45941.387547685183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45941.387547685183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45941.387547685183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45941.387547685183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45941.387547685183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45941.387547685183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45941.387547685183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45941.387547685183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45941.387547685183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45941.387547685183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45941.387547685183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45941.387547685183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45941.387547685183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45941.387547685183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45941.387547685183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45941.387547685183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45941.387547685183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45941.387547685183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45941.387547685183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45941.387547685183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45941.387547685183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45941.387547685183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45941.387547685183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45941.387547685183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45941.387547685183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45941.387547685183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45941.387547685183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45941.387547685183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45941.387547685183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45941.387547685183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45941.387547685183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45941.387547685183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45941.387547685183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45941.387547685183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45941.387547685183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45941.387547685183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45941.387547685183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45941.387547685183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45941.387547685183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45941.387547685183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45941.387547685183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45941.387547685183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45941.387547685183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45941.387547685183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45941.387547685183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45941.387547685183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45941.387547685183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45941.387547685183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45941.387547685183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45941.387547685183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45941.387547685183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45941.387547685183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45941.387547685183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45941.387547685183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45941.387547685183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45941.387547685183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45941.387547685183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45941.387547685183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237.90683009258646</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4">
        <v>45941.201597222222</v>
      </c>
      <c r="G3" s="132">
        <f ca="1">IFERROR(NOW()-F3,"")</f>
        <v>0.18595046296104556</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45941.387547685183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45941.387547685183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45941.387547685183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45941.387547685183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45941.387547685183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45941.387547685183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45941.387547685183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45941.387547685183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45941.387547685183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45941.387547685183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45941.387547685183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45941.387547685183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45941.387547685183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45941.387547685183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45941.387547685183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45941.387547685183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45941.387547685183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45941.387547685183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45941.387547685183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45941.387547685183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45941.387547685183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45941.387547685183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45941.387547685183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45941.387547685183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45941.387547685183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45941.387547685183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45941.387547685183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45941.387547685183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45941.387547685183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45941.387547685183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45941.387547685183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45941.387547685183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45941.387547685183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45941.387547685183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45941.387547685183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45941.387547685183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45941.387547685183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45941.387547685183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45941.387547685183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45941.387547685183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45941.387547685183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45941.387547685183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45941.387547685183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45941.387547685183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45941.387547685183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45941.387547685183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45941.387547685183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45941.387547685183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45941.387547685183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45941.387547685183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45941.387547685183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45941.387547685183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45941.387547685183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45941.387547685183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45941.387547685183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45941.387547685183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45941.387547685183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45941.387547685183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45941.387547685183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45941.387547685183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45941.387547685183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45941.387547685183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45941.387547685183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45941.387547685183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45941.387547685183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45941.387547685183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45941.387547685183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45941.387547685183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45941.387547685183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45941.387547685183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45941.387547685183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45941.387547685183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45941.387547685183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45941.387547685183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45941.387547685183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45941.387547685183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45941.387547685183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45941.387547685183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45941.387547685183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45941.387547685183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45941.387547685183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45941.387547685183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45941.387547685183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45941.387547685183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45941.387547685183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45941.387547685183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45941.387547685183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45941.387547685183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45941.387547685183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45941.387547685183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45941.387547685183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45941.387547685183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45941.387547685183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45941.387547685183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45941.387547685183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45941.387547685183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45941.387547685183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45941.387547685183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45941.387547685183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45941.387547685183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45941.387547685183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45941.387547685183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45941.387547685183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45941.387547685183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45941.387547685183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45941.387547685183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45941.387547685183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45941.387547685183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45941.387547685183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45941.387547685183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45941.387547685183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45941.387547685183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45941.387547685183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45941.387547685183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45941.387547685183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45941.387547685183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45941.387547685183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45941.387547685183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45941.387547685183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45941.387547685183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45941.387547685183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45941.387547685183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45941.387547685183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45941.387547685183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45941.387547685183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45941.387547685183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45941.387547685183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45941.387547685183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45941.387547685183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45941.387547685183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45941.387547685183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45941.387547685183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45941.387547685183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45941.387547685183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45941.387547685183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45941.387547685183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45941.387547685183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45941.387547685183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45941.387547685183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45941.387547685183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45941.387547685183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45941.387547685183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45941.387547685183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45941.387547685183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45941.387547685183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45941.387547685183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45941.387547685183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45941.387547685183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45941.387547685183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45941.387547685183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45941.387547685183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45941.387547685183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45941.387547685183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45941.387547685183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45941.387547685183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45941.387547685183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45941.387547685183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45941.387547685183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45941.387547685183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45941.387547685183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45941.387547685183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45941.387547685183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45941.387547685183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45941.387547685183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45941.387547685183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45941.387547685183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45941.387547685183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45941.387547685183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45941.387547685183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45941.387547685183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45941.387547685183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45941.387547685183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45941.387547685183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45941.387547685183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45941.387547685183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45941.387547685183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45941.387547685183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45941.387547685183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45941.387547685183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45941.387547685183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45941.387547685183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45941.387547685183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45941.387547685183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45941.387547685183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45941.387547685183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45941.387547685183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45941.387547685183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45941.387547685183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45941.387547685183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45941.387547685183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45941.387547685183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45941.387547685183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45941.387547685183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45941.387547685183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45941.387547685183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45941.387547685183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45941.387547685183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45941.387547685183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45941.387547685183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45941.387547685183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45941.387547685183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45941.387547685183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45941.387547685183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45941.387547685183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45941.387547685183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45941.387547685183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45941.387547685183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45941.387547685183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45941.387547685183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45941.387547685183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45941.387547685183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45941.387547685183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45941.387547685183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45941.387547685183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45941.387547685183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45941.387547685183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45941.387547685183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45941.387547685183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45941.387547685183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45941.387547685183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45941.387547685183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45941.387547685183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45941.387547685183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45941.387547685183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45941.387547685183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45941.387547685183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45941.387547685183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45941.387547685183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45941.387547685183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45941.387547685183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45941.387547685183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45941.387547685183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45941.387547685183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45941.387547685183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45941.387547685183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45941.387547685183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45941.387547685183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45941.387547685183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45941.387547685183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45941.387547685183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45941.387547685183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45941.387547685183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45941.387547685183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45941.387547685183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45941.387547685183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45941.387547685183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45941.387547685183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45941.387547685183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45941.387547685183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45941.387547685183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45941.387547685183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45941.387547685183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45941.387547685183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45941.387547685183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45941.387547685183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45941.387547685183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45941.387547685183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45941.387547685183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45941.387547685183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45941.387547685183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45941.387547685183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45941.387547685183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45941.387547685183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45941.387547685183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45941.387547685183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45941.387547685183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45941.387547685183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45941.387547685183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45941.387547685183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45941.387547685183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45941.387547685183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45941.387547685183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45941.387547685183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45941.387547685183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45941.387547685183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45941.387547685183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45941.387547685183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45941.387547685183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45941.387547685183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45941.387547685183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45941.387547685183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45941.387547685183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45941.387547685183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45941.387547685183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45941.387547685183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45941.387547685183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45941.387547685183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45941.387547685183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45941.387547685183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45941.387547685183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45941.387547685183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45941.387547685183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45941.387547685183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45941.387547685183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45941.387547685183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45941.387547685183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45941.387547685183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45941.387547685183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45941.387547685183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45941.387547685183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45941.387547685183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45941.387547685183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45941.387547685183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45941.387547685183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45941.387547685183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45941.387547685183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45941.387547685183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45941.387547685183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45941.387547685183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45941.387547685183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45941.387547685183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45941.387547685183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45941.387547685183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45941.387547685183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45941.387547685183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45941.387547685183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45941.387547685183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45941.387547685183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45941.387547685183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45941.387547685183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45941.387547685183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45941.387547685183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45941.387547685183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45941.387547685183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45941.387547685183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45941.387547685183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45941.387547685183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45941.387547685183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45941.387547685183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45941.387547685183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45941.387547685183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45941.387547685183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45941.387547685183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45941.387547685183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45941.387547685183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45941.387547685183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45941.387547685183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45941.387547685183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45941.387547685183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45941.387547685183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45941.387547685183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45941.387547685183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45941.387547685183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45941.387547685183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45941.387547685183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45941.387547685183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45941.387547685183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45941.387547685183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45941.387547685183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45941.387547685183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45941.387547685183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45941.387547685183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45941.387547685183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45941.387547685183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45941.387547685183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45941.387547685183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45941.387547685183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45941.387547685183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45941.387547685183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45941.387547685183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45941.387547685183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45941.387547685183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45941.387547685183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45941.387547685183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45941.387547685183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45941.387547685183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45941.387547685183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45941.387547685183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45941.387547685183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45941.387547685183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45941.387547685183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45941.387547685183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45941.387547685183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45941.387547685183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45941.387547685183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45941.387547685183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45941.387547685183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45941.387547685183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45941.387547685183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45941.387547685183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45941.387547685183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45941.387547685183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45941.387547685183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45941.387547685183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45941.387547685183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45941.387547685183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45941.387547685183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45941.387547685183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45941.387547685183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45941.387547685183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45941.387547685183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45941.387547685183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45941.387547685183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45941.387547685183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45941.387547685183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45941.387547685183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45941.387547685183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45941.387547685183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45941.387547685183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45941.387547685183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45941.387547685183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45941.387547685183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45941.387547685183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45941.387547685183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45941.387547685183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45941.387547685183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45941.387547685183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45941.387547685183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45941.387547685183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45941.387547685183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45941.387547685183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45941.387547685183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45941.387547685183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45941.387547685183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45941.387547685183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45941.387547685183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45941.387547685183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45941.387547685183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45941.387547685183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45941.387547685183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45941.387547685183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45941.387547685183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45941.387547685183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45941.387547685183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45941.387547685183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45941.387547685183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45941.387547685183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45941.387547685183</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45941.387547685183</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49.555487499994342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15.198670370366017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2</v>
      </c>
      <c r="D4" s="37" t="s">
        <v>38404</v>
      </c>
      <c r="E4" s="37" t="s">
        <v>38964</v>
      </c>
      <c r="F4" s="38">
        <v>45941.347326388888</v>
      </c>
      <c r="G4" s="39">
        <f t="shared" ref="G4:G6" ca="1" si="1">IFERROR(NOW()-F4,"")</f>
        <v>4.0221296294475906E-2</v>
      </c>
      <c r="H4" s="38">
        <v>45941.34107638889</v>
      </c>
      <c r="I4" s="37" t="str">
        <f>IFERROR(VLOOKUP(D4,DB!A:F,6,0),"")</f>
        <v>SCECO</v>
      </c>
      <c r="J4" s="37" t="str">
        <f>IFERROR(VLOOKUP(D4,DB!A:G,7,0),"")</f>
        <v>Haj Removal</v>
      </c>
      <c r="K4" s="37" t="s">
        <v>39069</v>
      </c>
      <c r="L4" s="37" t="str">
        <f>IFERROR(VLOOKUP(D4,DB!A:I,9,0),"")</f>
        <v>Latis</v>
      </c>
    </row>
    <row r="5" spans="1:13" ht="15">
      <c r="A5" s="37" t="s">
        <v>39068</v>
      </c>
      <c r="B5" s="37" t="str">
        <f>IFERROR(VLOOKUP(D5,DB!A:K,11,0),"")</f>
        <v>R5</v>
      </c>
      <c r="C5" s="37">
        <v>2</v>
      </c>
      <c r="D5" s="37" t="s">
        <v>38426</v>
      </c>
      <c r="E5" s="37" t="s">
        <v>38964</v>
      </c>
      <c r="F5" s="38">
        <v>45941.361435185187</v>
      </c>
      <c r="G5" s="39">
        <f t="shared" ca="1" si="1"/>
        <v>2.6112499996088445E-2</v>
      </c>
      <c r="H5" s="38">
        <v>45941.353796296295</v>
      </c>
      <c r="I5" s="37" t="str">
        <f>IFERROR(VLOOKUP(D5,DB!A:F,6,0),"")</f>
        <v>SCECO</v>
      </c>
      <c r="J5" s="37" t="str">
        <f>IFERROR(VLOOKUP(D5,DB!A:G,7,0),"")</f>
        <v>Haj Removal</v>
      </c>
      <c r="K5" s="37" t="s">
        <v>39069</v>
      </c>
      <c r="L5" s="37" t="str">
        <f>IFERROR(VLOOKUP(D5,DB!A:I,9,0),"")</f>
        <v>Latis</v>
      </c>
    </row>
    <row r="6" spans="1:13" ht="15">
      <c r="A6" s="37"/>
      <c r="B6" s="37" t="str">
        <f>IFERROR(VLOOKUP(D6,DB!A:K,11,0),"")</f>
        <v/>
      </c>
      <c r="C6" s="37"/>
      <c r="D6" s="37"/>
      <c r="E6" s="37"/>
      <c r="F6" s="38"/>
      <c r="G6" s="39">
        <f t="shared" ca="1" si="1"/>
        <v>45941.387547685183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45941.387547685183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45941.387547685183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2"/>
        <v>45941.387547685183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45941.387547685183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45941.387547685183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45941.387547685183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45941.387547685183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45941.387547685183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45941.387547685183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45941.387547685183</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45941.387547685183</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45941.387547685183</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45941.387547685183</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45941.387547685183</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45941.387547685183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45941.387547685183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45941.387547685183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45941.387547685183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45941.387547685183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45941.387547685183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45941.387547685183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45941.387547685183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45941.387547685183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45941.387547685183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45941.387547685183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45941.387547685183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45941.387547685183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45941.387547685183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45941.387547685183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45941.387547685183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45941.387547685183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45941.387547685183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45941.387547685183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45941.387547685183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45941.387547685183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45941.387547685183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45941.387547685183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45941.387547685183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45941.387547685183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45941.387547685183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45941.387547685183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45941.387547685183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45941.387547685183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45941.387547685183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45941.387547685183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45941.387547685183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45941.387547685183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45941.387547685183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45941.387547685183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45941.387547685183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45941.387547685183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45941.387547685183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45941.387547685183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45941.387547685183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45941.387547685183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45941.387547685183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45941.387547685183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45941.387547685183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45941.387547685183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45941.387547685183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45941.387547685183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45941.387547685183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45941.387547685183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45941.387547685183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45941.387547685183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45941.387547685183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45941.387547685183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45941.387547685183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45941.387547685183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45941.387547685183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45941.387547685183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45941.387547685183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45941.387547685183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45941.387547685183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45941.387547685183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45941.387547685183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45941.387547685183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45941.387547685183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45941.387547685183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45941.387547685183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45941.387547685183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45941.387547685183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45941.387547685183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45941.387547685183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45941.387547685183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45941.387547685183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45941.387547685183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45941.387547685183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45941.387547685183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45941.387547685183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45941.387547685183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45941.387547685183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45941.387547685183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45941.387547685183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45941.387547685183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14.614700462960172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1.8584851851846906</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7.5065754629613366</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0.36358935185126029</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6.2837037032295484E-2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45941.387547685183</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4.7848611109657213E-2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45941.387547685183</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R6</v>
      </c>
      <c r="C10" s="111">
        <v>1</v>
      </c>
      <c r="D10" s="109" t="s">
        <v>33511</v>
      </c>
      <c r="E10" s="157" t="s">
        <v>38964</v>
      </c>
      <c r="F10" s="113">
        <v>45941.367303240739</v>
      </c>
      <c r="G10" s="81">
        <f ca="1">IFERROR(NOW()-F10,"-")</f>
        <v>2.0244444443960674E-2</v>
      </c>
      <c r="H10" s="113">
        <v>45941.355104166665</v>
      </c>
      <c r="I10" s="109" t="str">
        <f>IFERROR(VLOOKUP(D10,DB!A:F,6,0),"")</f>
        <v>SCECO</v>
      </c>
      <c r="J10" s="108" t="str">
        <f>IFERROR(VLOOKUP(D10,DB!A:G,7,0),"")</f>
        <v>Dead</v>
      </c>
      <c r="K10" s="114" t="s">
        <v>39086</v>
      </c>
      <c r="L10" s="115" t="str">
        <f>IFERROR(VLOOKUP(D10,DB!A:I,9,0),"")</f>
        <v>Latis</v>
      </c>
    </row>
    <row r="11" spans="1:16383" ht="31.5" customHeight="1">
      <c r="A11" s="110"/>
      <c r="B11" s="109" t="str">
        <f>IFERROR(VLOOKUP(D11,DB!A:K,11,0),"")</f>
        <v>R6</v>
      </c>
      <c r="C11" s="111">
        <v>3</v>
      </c>
      <c r="D11" s="109" t="s">
        <v>33703</v>
      </c>
      <c r="E11" s="112"/>
      <c r="F11" s="113"/>
      <c r="G11" s="81">
        <f ca="1">IFERROR(NOW()-F11,"-")</f>
        <v>45941.387547685183</v>
      </c>
      <c r="H11" s="113">
        <v>45941.354189814818</v>
      </c>
      <c r="I11" s="109" t="str">
        <f>IFERROR(VLOOKUP(D11,DB!A:F,6,0),"")</f>
        <v>SCECO</v>
      </c>
      <c r="J11" s="108" t="str">
        <f>IFERROR(VLOOKUP(D11,DB!A:G,7,0),"")</f>
        <v>Dead</v>
      </c>
      <c r="K11" s="114" t="s">
        <v>39087</v>
      </c>
      <c r="L11" s="115" t="str">
        <f>IFERROR(VLOOKUP(D11,DB!A:I,9,0),"")</f>
        <v>Latis</v>
      </c>
    </row>
    <row r="12" spans="1:16383" ht="31.5" customHeight="1">
      <c r="A12" s="110"/>
      <c r="B12" s="109" t="str">
        <f>IFERROR(VLOOKUP(D12,DB!A:K,11,0),"")</f>
        <v/>
      </c>
      <c r="C12" s="111"/>
      <c r="D12" s="166"/>
      <c r="E12" s="112"/>
      <c r="F12" s="113"/>
      <c r="G12" s="81">
        <f ca="1">IFERROR(NOW()-F12,"-")</f>
        <v>45941.387547685183</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6"/>
      <c r="E13" s="112"/>
      <c r="F13" s="113"/>
      <c r="G13" s="81">
        <f ca="1">IFERROR(NOW()-F13,"-")</f>
        <v>45941.387547685183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45941.387547685183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45941.387547685183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45941.387547685183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45941.387547685183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45941.387547685183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45941.387547685183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45941.387547685183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45941.387547685183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45941.387547685183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45941.387547685183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45941.387547685183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45941.387547685183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45941.387547685183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45941.387547685183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45941.387547685183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45941.387547685183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45941.387547685183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45941.387547685183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45941.387547685183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45941.387547685183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45941.387547685183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45941.387547685183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45941.387547685183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45941.387547685183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45941.387547685183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45941.387547685183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45941.387547685183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45941.387547685183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45941.387547685183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45941.387547685183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45941.387547685183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45941.387547685183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45941.387547685183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45941.387547685183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45941.387547685183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45941.387547685183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45941.387547685183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45941.387547685183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45941.387547685183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45941.387547685183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45941.387547685183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45941.387547685183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45941.387547685183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45941.387547685183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45941.387547685183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45941.387547685183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45941.387547685183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45941.387547685183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45941.387547685183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45941.387547685183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45941.387547685183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45941.387547685183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45941.387547685183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45941.387547685183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45941.387547685183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45941.387547685183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45941.387547685183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45941.387547685183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45941.387547685183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45941.387547685183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45941.387547685183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45941.387547685183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45941.387547685183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45941.387547685183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45941.387547685183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45941.387547685183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45941.387547685183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45941.387547685183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45941.387547685183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45941.387547685183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45941.387547685183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45941.387547685183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45941.387547685183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45941.387547685183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45941.387547685183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45941.387547685183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45941.387547685183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45941.387547685183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45941.387547685183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45941.387547685183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45941.387547685183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45941.387547685183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45941.387547685183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45941.387547685183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45941.387547685183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45941.387547685183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45941.387547685183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45941.387547685183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45941.387547685183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45941.387547685183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45941.387547685183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45941.387547685183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45941.387547685183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45941.387547685183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45941.387547685183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45941.387547685183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45941.387547685183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45941.387547685183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45941.387547685183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45941.387547685183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45941.387547685183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45941.387547685183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45941.387547685183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45941.387547685183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45941.387547685183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45941.387547685183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45941.387547685183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45941.387547685183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45941.387547685183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45941.387547685183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45941.387547685183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45941.387547685183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45941.387547685183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45941.387547685183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45941.387547685183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45941.387547685183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45941.387547685183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45941.387547685183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45941.387547685183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45941.387547685183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45941.387547685183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45941.387547685183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45941.387547685183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45941.387547685183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45941.387547685183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45941.387547685183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45941.387547685183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45941.387547685183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45941.387547685183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45941.387547685183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45941.387547685183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45941.387547685183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45941.387547685183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45941.387547685183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45941.387547685183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45941.387547685183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45941.387547685183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45941.387547685183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45941.387547685183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45941.387547685183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45941.387547685183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45941.387547685183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45941.387547685183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45941.387547685183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45941.387547685183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45941.387547685183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45941.387547685183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45941.387547685183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45941.387547685183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45941.387547685183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45941.387547685183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45941.387547685183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45941.387547685183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45941.387547685183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45941.387547685183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45941.387547685183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45941.387547685183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45941.387547685183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45941.387547685183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45941.387547685183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45941.387547685183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45941.387547685183</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