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244" documentId="13_ncr:1_{F6CB121F-512D-4AA6-A0C1-0FB36C537598}" xr6:coauthVersionLast="47" xr6:coauthVersionMax="47" xr10:uidLastSave="{793DFBB0-C026-48A6-AE73-974D71B91DA9}"/>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<sst xmlns="http://schemas.openxmlformats.org/spreadsheetml/2006/main" count="178573" uniqueCount="39072">
  <si>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</si>
  <si>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</si>
  <si>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</si>
  <si>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</si>
  <si>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</si>
  <si>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</si>
  <si>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</si>
  <si>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</si>
  <si>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</si>
  <si>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</si>
  <si>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</si>
  <si>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</si>
  <si>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</si>
  <si>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</si>
  <si>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</si>
  <si>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</si>
  <si>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</si>
  <si>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</si>
  <si>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</si>
  <si>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</si>
  <si>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</si>
  <si>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</si>
  <si>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</si>
  <si>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</si>
  <si>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</si>
  <si>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</si>
  <si>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</si>
  <si>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</si>
  <si>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</si>
  <si>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</si>
  <si>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</si>
  <si>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</si>
  <si>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</si>
  <si>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</si>
  <si>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</si>
  <si>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</si>
  <si>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</si>
  <si>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</si>
  <si>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</si>
  <si>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</si>
  <si>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</si>
  <si>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</si>
  <si>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</si>
  <si>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</si>
  <si>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</si>
  <si>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</si>
  <si>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</si>
  <si>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</si>
  <si>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</si>
  <si>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</si>
  <si>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</si>
  <si>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</si>
  <si>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</si>
  <si>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</si>
  <si>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</si>
  <si>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</si>
  <si>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</si>
  <si>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</si>
  <si>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</si>
  <si>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</si>
  <si>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</si>
  <si>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</si>
  <si>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</si>
  <si>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</si>
  <si>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</si>
  <si>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</si>
  <si>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</si>
  <si>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</si>
  <si>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</si>
  <si>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</si>
  <si>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</si>
  <si>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</si>
  <si>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</si>
  <si>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</si>
  <si>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</si>
  <si>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</si>
  <si>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</si>
  <si>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</si>
  <si>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</si>
  <si>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</si>
  <si>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</si>
  <si>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</si>
  <si>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</si>
  <si>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</si>
  <si>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</si>
  <si>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</si>
  <si>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</si>
  <si>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</si>
  <si>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</si>
  <si>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</si>
  <si>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</si>
  <si>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</si>
  <si>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</si>
  <si>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</si>
  <si>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</si>
  <si>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</si>
  <si>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</si>
  <si>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</si>
  <si>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</si>
  <si>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</si>
  <si>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</si>
  <si>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</si>
  <si>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</si>
  <si>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</si>
  <si>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</si>
  <si>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</si>
  <si>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</si>
  <si>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</si>
  <si>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</si>
  <si>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</si>
  <si>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</si>
  <si>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</si>
  <si>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</si>
  <si>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</si>
  <si>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</si>
  <si>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</si>
  <si>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</si>
  <si>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</si>
  <si>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</si>
  <si>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</si>
  <si>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</si>
  <si>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</si>
  <si>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</si>
  <si>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</si>
  <si>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</si>
  <si>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</si>
  <si>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</si>
  <si>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</si>
  <si>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</si>
  <si>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</si>
  <si>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</si>
  <si>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</si>
  <si>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</si>
  <si>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</si>
  <si>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</si>
  <si>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</si>
  <si>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</si>
  <si>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</si>
  <si>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</si>
  <si>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</si>
  <si>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</si>
  <si>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</si>
  <si>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</si>
  <si>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</si>
  <si>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</si>
  <si>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</si>
  <si>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</si>
  <si>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</si>
  <si>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</si>
  <si>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</si>
  <si>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</si>
  <si>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</si>
  <si>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</si>
  <si>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</si>
  <si>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</si>
  <si>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</si>
  <si>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</si>
  <si>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</si>
  <si>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</si>
  <si>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</si>
  <si>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</si>
  <si>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</si>
  <si>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</si>
  <si>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</si>
  <si>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</si>
  <si>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</si>
  <si>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</si>
  <si>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</si>
  <si>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</si>
  <si>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</si>
  <si>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</si>
  <si>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</si>
  <si>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</si>
  <si>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</si>
  <si>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</si>
  <si>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</si>
  <si>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</si>
  <si>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</si>
  <si>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</si>
  <si>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</si>
  <si>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</si>
  <si>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</si>
  <si>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</si>
  <si>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</si>
  <si>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</si>
  <si>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</si>
  <si>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</si>
  <si>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</si>
  <si>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</si>
  <si>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</si>
  <si>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</si>
  <si>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</si>
  <si>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</si>
  <si>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</si>
  <si>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</si>
  <si>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</si>
  <si>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</si>
  <si>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</si>
  <si>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</si>
  <si>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</si>
  <si>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</si>
  <si>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</si>
  <si>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</si>
  <si>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</si>
  <si>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</si>
  <si>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</si>
  <si>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</si>
  <si>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</si>
  <si>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</si>
  <si>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</si>
  <si>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</si>
  <si>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</si>
  <si>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</si>
  <si>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</si>
  <si>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</si>
  <si>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</si>
  <si>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</si>
  <si>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</si>
  <si>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</si>
  <si>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</si>
  <si>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</si>
  <si>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</si>
  <si>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</si>
  <si>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</si>
  <si>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</si>
  <si>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</si>
  <si>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</si>
  <si>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</si>
  <si>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</si>
  <si>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</si>
  <si>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</si>
  <si>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</si>
  <si>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</si>
  <si>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</si>
  <si>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</si>
  <si>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</si>
  <si>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</si>
  <si>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</si>
  <si>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</si>
  <si>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</si>
  <si>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</si>
  <si>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</si>
  <si>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</si>
  <si>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</si>
  <si>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</si>
  <si>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</si>
  <si>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</si>
  <si>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</si>
  <si>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</si>
  <si>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</si>
  <si>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</si>
  <si>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</si>
  <si>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</si>
  <si>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</si>
  <si>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</si>
  <si>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</si>
  <si>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</si>
  <si>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</si>
  <si>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</si>
  <si>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</si>
  <si>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</si>
  <si>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</si>
  <si>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</si>
  <si>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</si>
  <si>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</si>
  <si>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</si>
  <si>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</si>
  <si>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</si>
  <si>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</si>
  <si>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</si>
  <si>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</si>
  <si>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</si>
  <si>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</si>
  <si>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</si>
  <si>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</si>
  <si>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</si>
  <si>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</si>
  <si>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</si>
  <si>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</si>
  <si>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</si>
  <si>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</si>
  <si>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</si>
  <si>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</si>
  <si>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</si>
  <si>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</si>
  <si>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</si>
  <si>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</si>
  <si>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</si>
  <si>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</si>
  <si>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</si>
  <si>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</si>
  <si>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</si>
  <si>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</si>
  <si>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</si>
  <si>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</si>
  <si>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</si>
  <si>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</si>
  <si>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</si>
  <si>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</si>
  <si>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</si>
  <si>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</si>
  <si>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</si>
  <si>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</si>
  <si>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</si>
  <si>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</si>
  <si>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</si>
  <si>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</si>
  <si>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</si>
  <si>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</si>
  <si>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</si>
  <si>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</si>
  <si>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</si>
  <si>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</si>
  <si>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</si>
  <si>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</si>
  <si>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</si>
  <si>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</si>
  <si>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</si>
  <si>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</si>
  <si>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</si>
  <si>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</si>
  <si>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</si>
  <si>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</si>
  <si>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</si>
  <si>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</si>
  <si>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</si>
  <si>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</si>
  <si>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</si>
  <si>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</si>
  <si>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</si>
  <si>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</si>
  <si>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</si>
  <si>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</si>
  <si>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</si>
  <si>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</si>
  <si>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</si>
  <si>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</si>
  <si>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</si>
  <si>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</si>
  <si>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</si>
  <si>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</si>
  <si>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</si>
  <si>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</si>
  <si>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</si>
  <si>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</si>
  <si>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</si>
  <si>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</si>
  <si>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</si>
  <si>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</si>
  <si>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</si>
  <si>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</si>
  <si>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</si>
  <si>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</si>
  <si>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</si>
  <si>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</si>
  <si>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</si>
  <si>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</si>
  <si>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</si>
  <si>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</si>
  <si>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</si>
  <si>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</si>
  <si>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</si>
  <si>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</si>
  <si>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</si>
  <si>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</si>
  <si>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</si>
  <si>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</si>
  <si>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</si>
  <si>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</si>
  <si>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</si>
  <si>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</si>
  <si>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</si>
  <si>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</si>
  <si>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</si>
  <si>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</si>
  <si>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</si>
  <si>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</si>
  <si>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</si>
  <si>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</si>
  <si>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</si>
  <si>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</si>
  <si>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</si>
  <si>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</si>
  <si>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</si>
  <si>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</si>
  <si>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</si>
  <si>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</si>
  <si>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</si>
  <si>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</si>
  <si>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</si>
  <si>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</si>
  <si>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</si>
  <si>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</si>
  <si>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</si>
  <si>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</si>
  <si>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</si>
  <si>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</si>
  <si>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</si>
  <si>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</si>
  <si>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</si>
  <si>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</si>
  <si>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</si>
  <si>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</si>
  <si>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</si>
  <si>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</si>
  <si>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</si>
  <si>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</si>
  <si>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</si>
  <si>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</si>
  <si>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</si>
  <si>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</si>
  <si>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</si>
  <si>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</si>
  <si>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</si>
  <si>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</si>
  <si>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</si>
  <si>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</si>
  <si>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</si>
  <si>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</si>
  <si>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</si>
  <si>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</si>
  <si>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</si>
  <si>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</si>
  <si>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</si>
  <si>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</si>
  <si>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</si>
  <si>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</si>
  <si>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</si>
  <si>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</si>
  <si>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</si>
  <si>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</si>
  <si>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</si>
  <si>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</si>
  <si>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</si>
  <si>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</si>
  <si>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</si>
  <si>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</si>
  <si>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</si>
  <si>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</si>
  <si>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</si>
  <si>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</si>
  <si>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</si>
  <si>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</si>
  <si>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</si>
  <si>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</si>
  <si>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</si>
  <si>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</si>
  <si>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</si>
  <si>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</si>
  <si>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</si>
  <si>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</si>
  <si>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</si>
  <si>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</si>
  <si>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</si>
  <si>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</si>
  <si>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</si>
  <si>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</si>
  <si>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</si>
  <si>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</si>
  <si>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</si>
  <si>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</si>
  <si>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</si>
  <si>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</si>
  <si>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</si>
  <si>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</si>
  <si>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</si>
  <si>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</si>
  <si>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</si>
  <si>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</si>
  <si>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</si>
  <si>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</si>
  <si>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</si>
  <si>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</si>
  <si>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</si>
  <si>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</si>
  <si>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</si>
  <si>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</si>
  <si>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</si>
  <si>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</si>
  <si>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</si>
  <si>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</si>
  <si>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</si>
  <si>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</si>
  <si>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</si>
  <si>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</si>
  <si>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</si>
  <si>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</si>
  <si>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</si>
  <si>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</si>
  <si>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</si>
  <si>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</si>
  <si>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</si>
  <si>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</si>
  <si>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</si>
  <si>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</si>
  <si>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</si>
  <si>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</si>
  <si>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</si>
  <si>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</si>
  <si>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</si>
  <si>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</si>
  <si>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</si>
  <si>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</si>
  <si>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</si>
  <si>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</si>
  <si>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</si>
  <si>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</si>
  <si>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</si>
  <si>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</si>
  <si>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</si>
  <si>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</si>
  <si>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</si>
  <si>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</si>
  <si>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</si>
  <si>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</si>
  <si>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</si>
  <si>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</si>
  <si>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</si>
  <si>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</si>
  <si>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</si>
  <si>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</si>
  <si>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</si>
  <si>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</si>
  <si>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</si>
  <si>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</si>
  <si>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</si>
  <si>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</si>
  <si>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</si>
  <si>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</si>
  <si>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</si>
  <si>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</si>
  <si>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</si>
  <si>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</si>
  <si>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</si>
  <si>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</si>
  <si>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</si>
  <si>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</si>
  <si>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</si>
  <si>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</si>
  <si>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</si>
  <si>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</si>
  <si>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</si>
  <si>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</si>
  <si>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</si>
  <si>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</si>
  <si>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</si>
  <si>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</si>
  <si>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</si>
  <si>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</si>
  <si>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</si>
  <si>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</si>
  <si>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</si>
  <si>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</si>
  <si>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</si>
  <si>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</si>
  <si>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</si>
  <si>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</si>
  <si>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</si>
  <si>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</si>
  <si>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</si>
  <si>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</si>
  <si>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</si>
  <si>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</si>
  <si>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</si>
  <si>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</si>
  <si>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</si>
  <si>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</si>
  <si>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</si>
  <si>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</si>
  <si>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</si>
  <si>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</si>
  <si>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</si>
  <si>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</si>
  <si>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</si>
  <si>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</si>
  <si>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</si>
  <si>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</si>
  <si>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</si>
  <si>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</si>
  <si>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</si>
  <si>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</si>
  <si>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</si>
  <si>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</si>
  <si>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</si>
  <si>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</si>
  <si>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</si>
  <si>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</si>
  <si>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</si>
  <si>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</si>
  <si>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</si>
  <si>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</si>
  <si>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</si>
  <si>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</si>
  <si>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</si>
  <si>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</si>
  <si>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</si>
  <si>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</si>
  <si>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</si>
  <si>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</si>
  <si>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</si>
  <si>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</si>
  <si>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</si>
  <si>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</si>
  <si>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</si>
  <si>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</si>
  <si>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</si>
  <si>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</si>
  <si>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</si>
  <si>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</si>
  <si>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</si>
  <si>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</si>
  <si>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</si>
  <si>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</si>
  <si>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</si>
  <si>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</si>
  <si>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</si>
  <si>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</si>
  <si>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</si>
  <si>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</si>
  <si>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</si>
  <si>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</si>
  <si>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</si>
  <si>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</si>
  <si>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</si>
  <si>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</si>
  <si>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</si>
  <si>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</si>
  <si>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</si>
  <si>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</si>
  <si>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</si>
  <si>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</si>
  <si>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</si>
  <si>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</si>
  <si>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</si>
  <si>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</si>
  <si>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</si>
  <si>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</si>
  <si>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</si>
  <si>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</si>
  <si>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</si>
  <si>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</si>
  <si>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</si>
  <si>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</si>
  <si>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</si>
  <si>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</si>
  <si>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</si>
  <si>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</si>
  <si>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</si>
  <si>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</si>
  <si>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</si>
  <si>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</si>
  <si>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</si>
  <si>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</si>
  <si>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</si>
  <si>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</si>
  <si>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</si>
  <si>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</si>
  <si>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</si>
  <si>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</si>
  <si>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</si>
  <si>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</si>
  <si>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</si>
  <si>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</si>
  <si>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</si>
  <si>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</si>
  <si>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</si>
  <si>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</si>
  <si>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</si>
  <si>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</si>
  <si>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</si>
  <si>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</si>
  <si>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</si>
  <si>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</si>
  <si>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</si>
  <si>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</si>
  <si>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</si>
  <si>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</si>
  <si>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</si>
  <si>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</si>
  <si>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</si>
  <si>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</si>
  <si>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</si>
  <si>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</si>
  <si>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</si>
  <si>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</si>
  <si>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</si>
  <si>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</si>
  <si>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</si>
  <si>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</si>
  <si>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</si>
  <si>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</si>
  <si>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</si>
  <si>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</si>
  <si>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</si>
  <si>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</si>
  <si>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</si>
  <si>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</si>
  <si>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</si>
  <si>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</si>
  <si>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</si>
  <si>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</si>
  <si>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</si>
  <si>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</si>
  <si>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</si>
  <si>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</si>
  <si>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</si>
  <si>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</si>
  <si>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</si>
  <si>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</si>
  <si>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</si>
  <si>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</si>
  <si>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</si>
  <si>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</si>
  <si>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</si>
  <si>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</si>
  <si>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</si>
  <si>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</si>
  <si>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</si>
  <si>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</si>
  <si>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</si>
  <si>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</si>
  <si>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</si>
  <si>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</si>
  <si>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</si>
  <si>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</si>
  <si>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</si>
  <si>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</si>
  <si>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</si>
  <si>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</si>
  <si>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</si>
  <si>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</si>
  <si>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</si>
  <si>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</si>
  <si>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</si>
  <si>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</si>
  <si>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</si>
  <si>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</si>
  <si>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</si>
  <si>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</si>
  <si>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</si>
  <si>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</si>
  <si>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</si>
  <si>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</si>
  <si>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</si>
  <si>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</si>
  <si>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</si>
  <si>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</si>
  <si>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</si>
  <si>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</si>
  <si>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</si>
  <si>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</si>
  <si>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</si>
  <si>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</si>
  <si>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</si>
  <si>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</si>
  <si>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</si>
  <si>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</si>
  <si>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</si>
  <si>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</si>
  <si>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</si>
  <si>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</si>
  <si>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</si>
  <si>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</si>
  <si>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</si>
  <si>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</si>
  <si>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</si>
  <si>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</si>
  <si>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</si>
  <si>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</si>
  <si>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</si>
  <si>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</si>
  <si>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</si>
  <si>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</si>
  <si>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</si>
  <si>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</si>
  <si>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</si>
  <si>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</si>
  <si>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</si>
  <si>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</si>
  <si>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</si>
  <si>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</si>
  <si>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</si>
  <si>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</si>
  <si>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</si>
  <si>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</si>
  <si>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</si>
  <si>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</si>
  <si>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</si>
  <si>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</si>
  <si>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</si>
  <si>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</si>
  <si>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</si>
  <si>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</si>
  <si>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</si>
  <si>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</si>
  <si>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</si>
  <si>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</si>
  <si>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</si>
  <si>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</si>
  <si>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</si>
  <si>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</si>
  <si>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</si>
  <si>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</si>
  <si>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</si>
  <si>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</si>
  <si>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</si>
  <si>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</si>
  <si>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</si>
  <si>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</si>
  <si>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</si>
  <si>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</si>
  <si>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</si>
  <si>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</si>
  <si>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</si>
  <si>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</si>
  <si>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</si>
  <si>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</si>
  <si>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</si>
  <si>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</si>
  <si>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</si>
  <si>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</si>
  <si>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</si>
  <si>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</si>
  <si>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</si>
  <si>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</si>
  <si>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</si>
  <si>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</si>
  <si>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</si>
  <si>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</si>
  <si>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</si>
  <si>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</si>
  <si>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</si>
  <si>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</si>
  <si>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</si>
  <si>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</si>
  <si>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</si>
  <si>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</si>
  <si>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</si>
  <si>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</si>
  <si>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</si>
  <si>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</si>
  <si>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</si>
  <si>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</si>
  <si>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</si>
  <si>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</si>
  <si>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</si>
  <si>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</si>
  <si>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</si>
  <si>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</si>
  <si>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</si>
  <si>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</si>
  <si>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</si>
  <si>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</si>
  <si>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</si>
  <si>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</si>
  <si>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</si>
  <si>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</si>
  <si>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</si>
  <si>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</si>
  <si>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</si>
  <si>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</si>
  <si>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</si>
  <si>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</si>
  <si>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</si>
  <si>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</si>
  <si>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</si>
  <si>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</si>
  <si>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</si>
  <si>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</si>
  <si>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</si>
  <si>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</si>
  <si>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</si>
  <si>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</si>
  <si>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</si>
  <si>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</si>
  <si>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</si>
  <si>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</si>
  <si>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</si>
  <si>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</si>
  <si>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</si>
  <si>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</si>
  <si>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</si>
  <si>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</si>
  <si>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</si>
  <si>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</si>
  <si>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</si>
  <si>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</si>
  <si>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</si>
  <si>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</si>
  <si>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</si>
  <si>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</si>
  <si>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</si>
  <si>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</si>
  <si>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</si>
  <si>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</si>
  <si>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</si>
  <si>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</si>
  <si>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</si>
  <si>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</si>
  <si>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</si>
  <si>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</si>
  <si>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</si>
  <si>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</si>
  <si>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</si>
  <si>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</si>
  <si>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</si>
  <si>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</si>
  <si>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</si>
  <si>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</si>
  <si>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</si>
  <si>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</si>
  <si>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</si>
  <si>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</si>
  <si>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</si>
  <si>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</si>
  <si>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</si>
  <si>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</si>
  <si>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</si>
  <si>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</si>
  <si>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</si>
  <si>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</si>
  <si>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</si>
  <si>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</si>
  <si>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</si>
  <si>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</si>
  <si>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</si>
  <si>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</si>
  <si>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</si>
  <si>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</si>
  <si>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</si>
  <si>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</si>
  <si>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</si>
  <si>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</si>
  <si>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</si>
  <si>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</si>
  <si>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</si>
  <si>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</si>
  <si>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</si>
  <si>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</si>
  <si>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</si>
  <si>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</si>
  <si>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</si>
  <si>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</si>
  <si>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</si>
  <si>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</si>
  <si>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</si>
  <si>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</si>
  <si>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</si>
  <si>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</si>
  <si>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</si>
  <si>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</si>
  <si>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</si>
  <si>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</si>
  <si>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</si>
  <si>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</si>
  <si>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</si>
  <si>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</si>
  <si>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</si>
  <si>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</si>
  <si>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</si>
  <si>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</si>
  <si>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</si>
  <si>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</si>
  <si>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</si>
  <si>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</si>
  <si>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</si>
  <si>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</si>
  <si>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</si>
  <si>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</si>
  <si>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</si>
  <si>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</si>
  <si>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</si>
  <si>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</si>
  <si>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</si>
  <si>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</si>
  <si>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</si>
  <si>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</si>
  <si>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</si>
  <si>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</si>
  <si>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</si>
  <si>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</si>
  <si>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</si>
  <si>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</si>
  <si>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</si>
  <si>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</si>
  <si>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</si>
  <si>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</si>
  <si>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</si>
  <si>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</si>
  <si>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</si>
  <si>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</si>
  <si>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</si>
  <si>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</si>
  <si>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</si>
  <si>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</si>
  <si>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</si>
  <si>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</si>
  <si>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</si>
  <si>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</si>
  <si>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</si>
  <si>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</si>
  <si>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</si>
  <si>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</si>
  <si>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</si>
  <si>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</si>
  <si>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</si>
  <si>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</si>
  <si>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</si>
  <si>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</si>
  <si>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</si>
  <si>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</si>
  <si>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</si>
  <si>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</si>
  <si>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</si>
  <si>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</si>
  <si>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</si>
  <si>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</si>
  <si>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</si>
  <si>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</si>
  <si>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</si>
  <si>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</si>
  <si>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</si>
  <si>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</si>
  <si>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</si>
  <si>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</si>
  <si>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</si>
  <si>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</si>
  <si>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</si>
  <si>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</si>
  <si>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</si>
  <si>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</si>
  <si>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</si>
  <si>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</si>
  <si>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</si>
  <si>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</si>
  <si>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</si>
  <si>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</si>
  <si>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</si>
  <si>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</si>
  <si>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</si>
  <si>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</si>
  <si>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</si>
  <si>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</si>
  <si>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</si>
  <si>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</si>
  <si>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</si>
  <si>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</si>
  <si>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</si>
  <si>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</si>
  <si>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</si>
  <si>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</si>
  <si>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</si>
  <si>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</si>
  <si>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</si>
  <si>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</si>
  <si>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</si>
  <si>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</si>
  <si>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</si>
  <si>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</si>
  <si>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</si>
  <si>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</si>
  <si>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</si>
  <si>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</si>
  <si>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</si>
  <si>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</si>
  <si>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</si>
  <si>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</si>
  <si>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</si>
  <si>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</si>
  <si>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</si>
  <si>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</si>
  <si>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</si>
  <si>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</si>
  <si>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</si>
  <si>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</si>
  <si>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</si>
  <si>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</si>
  <si>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</si>
  <si>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</si>
  <si>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</si>
  <si>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</si>
  <si>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</si>
  <si>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</si>
  <si>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</si>
  <si>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</si>
  <si>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</si>
  <si>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</si>
  <si>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</si>
  <si>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</si>
  <si>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</si>
  <si>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</si>
  <si>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</si>
  <si>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</si>
  <si>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</si>
  <si>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</si>
  <si>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</si>
  <si>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</si>
  <si>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</si>
  <si>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</si>
  <si>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</si>
  <si>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</si>
  <si>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</si>
  <si>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</si>
  <si>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</si>
  <si>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</si>
  <si>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</si>
  <si>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</si>
  <si>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</si>
  <si>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</si>
  <si>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</si>
  <si>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</si>
  <si>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</si>
  <si>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</si>
  <si>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</si>
  <si>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</si>
  <si>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</si>
  <si>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</si>
  <si>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</si>
  <si>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</si>
  <si>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</si>
  <si>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</si>
  <si>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</si>
  <si>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</si>
  <si>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</si>
  <si>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</si>
  <si>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</si>
  <si>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</si>
  <si>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</si>
  <si>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</si>
  <si>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</si>
  <si>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</si>
  <si>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</si>
  <si>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</si>
  <si>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</si>
  <si>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</si>
  <si>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</si>
  <si>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</si>
  <si>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</si>
  <si>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</si>
  <si>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</si>
  <si>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</si>
  <si>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</si>
  <si>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</si>
  <si>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</si>
  <si>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</si>
  <si>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</si>
  <si>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</si>
  <si>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</si>
  <si>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</si>
  <si>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</si>
  <si>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</si>
  <si>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</si>
  <si>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</si>
  <si>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</si>
  <si>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</si>
  <si>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</si>
  <si>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</si>
  <si>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</si>
  <si>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</si>
  <si>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</si>
  <si>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</si>
  <si>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</si>
  <si>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</si>
  <si>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</si>
  <si>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</si>
  <si>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</si>
  <si>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</si>
  <si>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</si>
  <si>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</si>
  <si>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</si>
  <si>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</si>
  <si>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</si>
  <si>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</si>
  <si>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</si>
  <si>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</si>
  <si>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</si>
  <si>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</si>
  <si>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</si>
  <si>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</si>
  <si>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</si>
  <si>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</si>
  <si>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</si>
  <si>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</si>
  <si>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</si>
  <si>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</si>
  <si>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</si>
  <si>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</si>
  <si>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</si>
  <si>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</si>
  <si>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</si>
  <si>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</si>
  <si>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</si>
  <si>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</si>
  <si>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</si>
  <si>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</si>
  <si>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</si>
  <si>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</si>
  <si>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</si>
  <si>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</si>
  <si>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</si>
  <si>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</si>
  <si>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</si>
  <si>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</si>
  <si>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</si>
  <si>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</si>
  <si>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</si>
  <si>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</si>
  <si>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</si>
  <si>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</si>
  <si>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</si>
  <si>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</si>
  <si>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</si>
  <si>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</si>
  <si>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</si>
  <si>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</si>
  <si>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</si>
  <si>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</si>
  <si>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</si>
  <si>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</si>
  <si>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</si>
  <si>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</si>
  <si>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</si>
  <si>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</si>
  <si>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</si>
  <si>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</si>
  <si>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</si>
  <si>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</si>
  <si>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</si>
  <si>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</si>
  <si>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</si>
  <si>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</si>
  <si>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</si>
  <si>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</si>
  <si>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</si>
  <si>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</si>
  <si>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</si>
  <si>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</si>
  <si>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</si>
  <si>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</si>
  <si>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</si>
  <si>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</si>
  <si>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</si>
  <si>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</si>
  <si>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</si>
  <si>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</si>
  <si>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</si>
  <si>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</si>
  <si>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</si>
  <si>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</si>
  <si>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</si>
  <si>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</si>
  <si>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</si>
  <si>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</si>
  <si>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</si>
  <si>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</si>
  <si>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</si>
  <si>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</si>
  <si>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</si>
  <si>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</si>
  <si>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</si>
  <si>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</si>
  <si>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</si>
  <si>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</si>
  <si>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</si>
  <si>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</si>
  <si>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</si>
  <si>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</si>
  <si>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</si>
  <si>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</si>
  <si>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</si>
  <si>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</si>
  <si>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</si>
  <si>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</si>
  <si>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</si>
  <si>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</si>
  <si>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</si>
  <si>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</si>
  <si>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</si>
  <si>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</si>
  <si>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</si>
  <si>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</si>
  <si>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</si>
  <si>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</si>
  <si>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</si>
  <si>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</si>
  <si>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</si>
  <si>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</si>
  <si>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</si>
  <si>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</si>
  <si>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</si>
  <si>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</si>
  <si>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</si>
  <si>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</si>
  <si>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</si>
  <si>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</si>
  <si>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</si>
  <si>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</si>
  <si>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</si>
  <si>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</si>
  <si>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</si>
  <si>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</si>
  <si>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</si>
  <si>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</si>
  <si>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</si>
  <si>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</si>
  <si>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</si>
  <si>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</si>
  <si>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</si>
  <si>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</si>
  <si>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</si>
  <si>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</si>
  <si>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</si>
  <si>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</si>
  <si>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</si>
  <si>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</si>
  <si>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</si>
  <si>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</si>
  <si>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</si>
  <si>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</si>
  <si>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</si>
  <si>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</si>
  <si>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</si>
  <si>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</si>
  <si>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</si>
  <si>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</si>
  <si>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</si>
  <si>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</si>
  <si>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</si>
  <si>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</si>
  <si>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</si>
  <si>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</si>
  <si>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</si>
  <si>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</si>
  <si>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</si>
  <si>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</si>
  <si>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</si>
  <si>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</si>
  <si>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</si>
  <si>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</si>
  <si>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</si>
  <si>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</si>
  <si>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</si>
  <si>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</si>
  <si>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</si>
  <si>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</si>
  <si>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</si>
  <si>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</si>
  <si>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</si>
  <si>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</si>
  <si>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</si>
  <si>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</si>
  <si>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</si>
  <si>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</si>
  <si>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</si>
  <si>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</si>
  <si>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</si>
  <si>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</si>
  <si>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</si>
  <si>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</si>
  <si>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</si>
  <si>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</si>
  <si>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</si>
  <si>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</si>
  <si>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</si>
  <si>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</si>
  <si>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</si>
  <si>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</si>
  <si>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</si>
  <si>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</si>
  <si>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</si>
  <si>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</si>
  <si>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</si>
  <si>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</si>
  <si>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</si>
  <si>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</si>
  <si>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</si>
  <si>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</si>
  <si>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</si>
  <si>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</si>
  <si>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</si>
  <si>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</si>
  <si>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</si>
  <si>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</si>
  <si>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</si>
  <si>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</si>
  <si>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</si>
  <si>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</si>
  <si>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</si>
  <si>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</si>
  <si>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</si>
  <si>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</si>
  <si>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</si>
  <si>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</si>
  <si>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</si>
  <si>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</si>
  <si>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</si>
  <si>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</si>
  <si>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</si>
  <si>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</si>
  <si>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</si>
  <si>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</si>
  <si>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</si>
  <si>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</si>
  <si>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</si>
  <si>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</si>
  <si>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</si>
  <si>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</si>
  <si>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</si>
  <si>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</si>
  <si>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</si>
  <si>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</si>
  <si>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</si>
  <si>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</si>
  <si>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</si>
  <si>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</si>
  <si>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</si>
  <si>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</si>
  <si>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</si>
  <si>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</si>
  <si>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</si>
  <si>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</si>
  <si>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</si>
  <si>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</si>
  <si>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</si>
  <si>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</si>
  <si>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</si>
  <si>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</si>
  <si>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</si>
  <si>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</si>
  <si>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</si>
  <si>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</si>
  <si>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</si>
  <si>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</si>
  <si>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</si>
  <si>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</si>
  <si>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</si>
  <si>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</si>
  <si>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</si>
  <si>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</si>
  <si>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</si>
  <si>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</si>
  <si>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</si>
  <si>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</si>
  <si>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</si>
  <si>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</si>
  <si>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</si>
  <si>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</si>
  <si>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</si>
  <si>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</si>
  <si>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</si>
  <si>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</si>
  <si>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</si>
  <si>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</si>
  <si>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</si>
  <si>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</si>
  <si>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</si>
  <si>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</si>
  <si>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</si>
  <si>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</si>
  <si>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</si>
  <si>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</si>
  <si>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</si>
  <si>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</si>
  <si>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</si>
  <si>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</si>
  <si>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</si>
  <si>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</si>
  <si>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</si>
  <si>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</si>
  <si>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</si>
  <si>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</si>
  <si>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</si>
  <si>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</si>
  <si>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</si>
  <si>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</si>
  <si>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</si>
  <si>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</si>
  <si>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</si>
  <si>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</si>
  <si>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</si>
  <si>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</si>
  <si>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</si>
  <si>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</si>
  <si>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</si>
  <si>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</si>
  <si>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</si>
  <si>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</si>
  <si>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</si>
  <si>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</si>
  <si>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</si>
  <si>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</si>
  <si>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</si>
  <si>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</si>
  <si>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</si>
  <si>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</si>
  <si>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</si>
  <si>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</si>
  <si>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</si>
  <si>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</si>
  <si>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</si>
  <si>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</si>
  <si>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</si>
  <si>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</si>
  <si>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</si>
  <si>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</si>
  <si>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</si>
  <si>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</si>
  <si>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</si>
  <si>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</si>
  <si>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</si>
  <si>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</si>
  <si>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</si>
  <si>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</si>
  <si>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</si>
  <si>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</si>
  <si>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</si>
  <si>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</si>
  <si>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</si>
  <si>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</si>
  <si>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</si>
  <si>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</si>
  <si>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</si>
  <si>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</si>
  <si>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</si>
  <si>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</si>
  <si>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</si>
  <si>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</si>
  <si>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</si>
  <si>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</si>
  <si>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</si>
  <si>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</si>
  <si>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</si>
  <si>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</si>
  <si>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</si>
  <si>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</si>
  <si>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</si>
  <si>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</si>
  <si>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</si>
  <si>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</si>
  <si>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</si>
  <si>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</si>
  <si>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</si>
  <si>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</si>
  <si>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</si>
  <si>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</si>
  <si>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</si>
  <si>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</si>
  <si>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</si>
  <si>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</si>
  <si>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</si>
  <si>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</si>
  <si>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</si>
  <si>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</si>
  <si>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</si>
  <si>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</si>
  <si>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</si>
  <si>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</si>
  <si>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</si>
  <si>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</si>
  <si>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</si>
  <si>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</si>
  <si>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</si>
  <si>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</si>
  <si>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</si>
  <si>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</si>
  <si>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</si>
  <si>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</si>
  <si>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</si>
  <si>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</si>
  <si>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</si>
  <si>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</si>
  <si>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</si>
  <si>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</si>
  <si>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</si>
  <si>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</si>
  <si>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</si>
  <si>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</si>
  <si>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</si>
  <si>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</si>
  <si>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</si>
  <si>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</si>
  <si>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</si>
  <si>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</si>
  <si>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</si>
  <si>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</si>
  <si>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</si>
  <si>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</si>
  <si>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</si>
  <si>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</si>
  <si>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</si>
  <si>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</si>
  <si>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</si>
  <si>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</si>
  <si>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</si>
  <si>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</si>
  <si>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</si>
  <si>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</si>
  <si>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</si>
  <si>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</si>
  <si>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</si>
  <si>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</si>
  <si>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</si>
  <si>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</si>
  <si>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</si>
  <si>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</si>
  <si>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</si>
  <si>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</si>
  <si>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</si>
  <si>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</si>
  <si>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</si>
  <si>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</si>
  <si>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</si>
  <si>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</si>
  <si>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</si>
  <si>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</si>
  <si>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</si>
  <si>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</si>
  <si>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</si>
  <si>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</si>
  <si>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</si>
  <si>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</si>
  <si>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</si>
  <si>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</si>
  <si>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</si>
  <si>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</si>
  <si>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</si>
  <si>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</si>
  <si>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</si>
  <si>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</si>
  <si>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</si>
  <si>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</si>
  <si>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</si>
  <si>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</si>
  <si>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</si>
  <si>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</si>
  <si>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</si>
  <si>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</si>
  <si>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</si>
  <si>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</si>
  <si>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</si>
  <si>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</si>
  <si>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</si>
  <si>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</si>
  <si>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</si>
  <si>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</si>
  <si>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</si>
  <si>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</si>
  <si>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</si>
  <si>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</si>
  <si>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</si>
  <si>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</si>
  <si>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</si>
  <si>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</si>
  <si>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</si>
  <si>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</si>
  <si>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</si>
  <si>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</si>
  <si>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</si>
  <si>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</si>
  <si>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</si>
  <si>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</si>
  <si>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</si>
  <si>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</si>
  <si>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</si>
  <si>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</si>
  <si>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</si>
  <si>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</si>
  <si>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</si>
  <si>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</si>
  <si>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</si>
  <si>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</si>
  <si>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</si>
  <si>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</si>
  <si>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</si>
  <si>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</si>
  <si>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</si>
  <si>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</si>
  <si>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</si>
  <si>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</si>
  <si>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</si>
  <si>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</si>
  <si>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</si>
  <si>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</si>
  <si>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</si>
  <si>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</si>
  <si>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</si>
  <si>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</si>
  <si>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</si>
  <si>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</si>
  <si>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</si>
  <si>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</si>
  <si>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</si>
  <si>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</si>
  <si>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</si>
  <si>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</si>
  <si>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</si>
  <si>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</si>
  <si>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</si>
  <si>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</si>
  <si>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</si>
  <si>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</si>
  <si>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</si>
  <si>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</si>
  <si>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</si>
  <si>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</si>
  <si>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</si>
  <si>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</si>
  <si>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</si>
  <si>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</si>
  <si>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</si>
  <si>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</si>
  <si>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</si>
  <si>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</si>
  <si>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</si>
  <si>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</si>
  <si>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</si>
  <si>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</si>
  <si>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</si>
  <si>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</si>
  <si>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</si>
  <si>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</si>
  <si>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</si>
  <si>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</si>
  <si>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</si>
  <si>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</si>
  <si>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</si>
  <si>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</si>
  <si>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</si>
  <si>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</si>
  <si>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</si>
  <si>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</si>
  <si>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</si>
  <si>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</si>
  <si>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</si>
  <si>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</si>
  <si>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</si>
  <si>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</si>
  <si>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</si>
  <si>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</si>
  <si>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</si>
  <si>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</si>
  <si>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</si>
  <si>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</si>
  <si>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</si>
  <si>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</si>
  <si>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</si>
  <si>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</si>
  <si>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</si>
  <si>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</si>
  <si>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</si>
  <si>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</si>
  <si>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</si>
  <si>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</si>
  <si>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</si>
  <si>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</si>
  <si>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</si>
  <si>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</si>
  <si>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</si>
  <si>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</si>
  <si>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</si>
  <si>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</si>
  <si>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</si>
  <si>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</si>
  <si>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</si>
  <si>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</si>
  <si>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</si>
  <si>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</si>
  <si>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</si>
  <si>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</si>
  <si>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</si>
  <si>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</si>
  <si>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</si>
  <si>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</si>
  <si>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</si>
  <si>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</si>
  <si>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</si>
  <si>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</si>
  <si>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</si>
  <si>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</si>
  <si>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</si>
  <si>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</si>
  <si>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</si>
  <si>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</si>
  <si>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</si>
  <si>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</si>
  <si>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</si>
  <si>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</si>
  <si>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</si>
  <si>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</si>
  <si>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</si>
  <si>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</si>
  <si>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</si>
  <si>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</si>
  <si>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</si>
  <si>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</si>
  <si>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</si>
  <si>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</si>
  <si>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</si>
  <si>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</si>
  <si>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</si>
  <si>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</si>
  <si>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</si>
  <si>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</si>
  <si>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</si>
  <si>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</si>
  <si>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</si>
  <si>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</si>
  <si>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</si>
  <si>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</si>
  <si>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</si>
  <si>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</si>
  <si>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</si>
  <si>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</si>
  <si>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</si>
  <si>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</si>
  <si>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</si>
  <si>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</si>
  <si>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</si>
  <si>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</si>
  <si>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</si>
  <si>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</si>
  <si>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</si>
  <si>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</si>
  <si>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</si>
  <si>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</si>
  <si>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</si>
  <si>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</si>
  <si>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</si>
  <si>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</si>
  <si>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</si>
  <si>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</si>
  <si>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</si>
  <si>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</si>
  <si>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</si>
  <si>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</si>
  <si>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</si>
  <si>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</si>
  <si>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</si>
  <si>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</si>
  <si>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</si>
  <si>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</si>
  <si>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</si>
  <si>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</si>
  <si>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</si>
  <si>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</si>
  <si>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</si>
  <si>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</si>
  <si>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</si>
  <si>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</si>
  <si>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</si>
  <si>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</si>
  <si>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</si>
  <si>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</si>
  <si>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</si>
  <si>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</si>
  <si>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</si>
  <si>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</si>
  <si>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</si>
  <si>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</si>
  <si>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</si>
  <si>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</si>
  <si>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</si>
  <si>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</si>
  <si>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</si>
  <si>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</si>
  <si>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</si>
  <si>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</si>
  <si>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</si>
  <si>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</si>
  <si>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</si>
  <si>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</si>
  <si>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</si>
  <si>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</si>
  <si>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</si>
  <si>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</si>
  <si>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</si>
  <si>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</si>
  <si>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</si>
  <si>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</si>
  <si>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</si>
  <si>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</si>
  <si>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</si>
  <si>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</si>
  <si>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</si>
  <si>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</si>
  <si>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</si>
  <si>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</si>
  <si>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</si>
  <si>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</si>
  <si>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</si>
  <si>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</si>
  <si>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</si>
  <si>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</si>
  <si>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</si>
  <si>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</si>
  <si>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</si>
  <si>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</si>
  <si>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</si>
  <si>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</si>
  <si>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</si>
  <si>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</si>
  <si>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</si>
  <si>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</si>
  <si>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</si>
  <si>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</si>
  <si>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</si>
  <si>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</si>
  <si>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</si>
  <si>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</si>
  <si>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</si>
  <si>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</si>
  <si>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</si>
  <si>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</si>
  <si>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</si>
  <si>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</si>
  <si>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</si>
  <si>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</si>
  <si>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</si>
  <si>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</si>
  <si>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</si>
  <si>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</si>
  <si>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</si>
  <si>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</si>
  <si>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</si>
  <si>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</si>
  <si>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</si>
  <si>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</si>
  <si>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</si>
  <si>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</si>
  <si>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</si>
  <si>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</si>
  <si>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</si>
  <si>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</si>
  <si>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</si>
  <si>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</si>
  <si>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</si>
  <si>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</si>
  <si>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</si>
  <si>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</si>
  <si>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</si>
  <si>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</si>
  <si>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</si>
  <si>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</si>
  <si>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</si>
  <si>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</si>
  <si>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</si>
  <si>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</si>
  <si>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</si>
  <si>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</si>
  <si>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</si>
  <si>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</si>
  <si>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</si>
  <si>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</si>
  <si>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</si>
  <si>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</si>
  <si>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</si>
  <si>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</si>
  <si>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</si>
  <si>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</si>
  <si>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</si>
  <si>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</si>
  <si>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</si>
  <si>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</si>
  <si>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</si>
  <si>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</si>
  <si>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</si>
  <si>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</si>
  <si>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</si>
  <si>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</si>
  <si>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</si>
  <si>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</si>
  <si>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</si>
  <si>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</si>
  <si>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</si>
  <si>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</si>
  <si>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</si>
  <si>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</si>
  <si>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</si>
  <si>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</si>
  <si>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</si>
  <si>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</si>
  <si>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</si>
  <si>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</si>
  <si>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</si>
  <si>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</si>
  <si>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</si>
  <si>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</si>
  <si>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</si>
  <si>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</si>
  <si>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</si>
  <si>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</si>
  <si>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</si>
  <si>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</si>
  <si>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</si>
  <si>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</si>
  <si>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</si>
  <si>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</si>
  <si>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</si>
  <si>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</si>
  <si>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</si>
  <si>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</si>
  <si>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</si>
  <si>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</si>
  <si>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</si>
  <si>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</si>
  <si>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</si>
  <si>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</si>
  <si>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</si>
  <si>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</si>
  <si>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</si>
  <si>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</si>
  <si>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</si>
  <si>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</si>
  <si>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</si>
  <si>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</si>
  <si>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</si>
  <si>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</si>
  <si>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</si>
  <si>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</si>
  <si>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</si>
  <si>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</si>
  <si>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</si>
  <si>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</si>
  <si>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</si>
  <si>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</si>
  <si>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</si>
  <si>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</si>
  <si>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</si>
  <si>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</si>
  <si>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</si>
  <si>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</si>
  <si>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</si>
  <si>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</si>
  <si>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</si>
  <si>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</si>
  <si>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</si>
  <si>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</si>
  <si>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</si>
  <si>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</si>
  <si>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</si>
  <si>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</si>
  <si>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</si>
  <si>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</si>
  <si>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</si>
  <si>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</si>
  <si>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</si>
  <si>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</si>
  <si>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</si>
  <si>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</si>
  <si>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</si>
  <si>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</si>
  <si>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</si>
  <si>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</si>
  <si>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</si>
  <si>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</si>
  <si>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</si>
  <si>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</si>
  <si>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</si>
  <si>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</si>
  <si>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</si>
  <si>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</si>
  <si>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</si>
  <si>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</si>
  <si>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</si>
  <si>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</si>
  <si>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</si>
  <si>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</si>
  <si>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</si>
  <si>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</si>
  <si>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</si>
  <si>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</si>
  <si>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</si>
  <si>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</si>
  <si>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</si>
  <si>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</si>
  <si>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</si>
  <si>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</si>
  <si>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</si>
  <si>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</si>
  <si>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</si>
  <si>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</si>
  <si>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</si>
  <si>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</si>
  <si>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</si>
  <si>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</si>
  <si>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</si>
  <si>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</si>
  <si>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</si>
  <si>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</si>
  <si>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</si>
  <si>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</si>
  <si>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</si>
  <si>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</si>
  <si>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</si>
  <si>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</si>
  <si>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</si>
  <si>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</si>
  <si>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</si>
  <si>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</si>
  <si>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</si>
  <si>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</si>
  <si>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</si>
  <si>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</si>
  <si>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</si>
  <si>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</si>
  <si>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</si>
  <si>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</si>
  <si>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</si>
  <si>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</si>
  <si>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</si>
  <si>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</si>
  <si>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</si>
  <si>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</si>
  <si>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</si>
  <si>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</si>
  <si>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</si>
  <si>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</si>
  <si>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</si>
  <si>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</si>
  <si>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</si>
  <si>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</si>
  <si>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</si>
  <si>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</si>
  <si>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</si>
  <si>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</si>
  <si>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</si>
  <si>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</si>
  <si>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</si>
  <si>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</si>
  <si>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</si>
  <si>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</si>
  <si>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</si>
  <si>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</si>
  <si>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</si>
  <si>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</si>
  <si>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</si>
  <si>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</si>
  <si>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</si>
  <si>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</si>
  <si>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</si>
  <si>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</si>
  <si>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</si>
  <si>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</si>
  <si>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</si>
  <si>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</si>
  <si>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</si>
  <si>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</si>
  <si>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</si>
  <si>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</si>
  <si>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</si>
  <si>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</si>
  <si>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</si>
  <si>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</si>
  <si>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</si>
  <si>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</si>
  <si>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</si>
  <si>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</si>
  <si>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</si>
  <si>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</si>
  <si>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</si>
  <si>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</si>
  <si>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</si>
  <si>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</si>
  <si>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</si>
  <si>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</si>
  <si>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</si>
  <si>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</si>
  <si>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</si>
  <si>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</si>
  <si>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</si>
  <si>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</si>
  <si>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</si>
  <si>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</si>
  <si>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</si>
  <si>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</si>
  <si>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</si>
  <si>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</si>
  <si>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</si>
  <si>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</si>
  <si>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</si>
  <si>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</si>
  <si>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</si>
  <si>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</si>
  <si>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</si>
  <si>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</si>
  <si>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</si>
  <si>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</si>
  <si>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</si>
  <si>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</si>
  <si>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</si>
  <si>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</si>
  <si>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</si>
  <si>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</si>
  <si>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</si>
  <si>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</si>
  <si>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</si>
  <si>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</si>
  <si>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</si>
  <si>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</si>
  <si>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</si>
  <si>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</si>
  <si>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</si>
  <si>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</si>
  <si>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</si>
  <si>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</si>
  <si>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</si>
  <si>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</si>
  <si>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</si>
  <si>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</si>
  <si>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</si>
  <si>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</si>
  <si>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</si>
  <si>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</si>
  <si>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</si>
  <si>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</si>
  <si>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</si>
  <si>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</si>
  <si>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</si>
  <si>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</si>
  <si>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</si>
  <si>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</si>
  <si>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</si>
  <si>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</si>
  <si>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</si>
  <si>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</si>
  <si>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</si>
  <si>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</si>
  <si>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</si>
  <si>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</si>
  <si>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</si>
  <si>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</si>
  <si>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</si>
  <si>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</si>
  <si>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</si>
  <si>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</si>
  <si>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</si>
  <si>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</si>
  <si>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</si>
  <si>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</si>
  <si>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</si>
  <si>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</si>
  <si>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</si>
  <si>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</si>
  <si>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</si>
  <si>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</si>
  <si>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</si>
  <si>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</si>
  <si>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</si>
  <si>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</si>
  <si>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</si>
  <si>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</si>
  <si>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</si>
  <si>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</si>
  <si>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</si>
  <si>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</si>
  <si>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</si>
  <si>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</si>
  <si>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</si>
  <si>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</si>
  <si>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</si>
  <si>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</si>
  <si>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</si>
  <si>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</si>
  <si>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</si>
  <si>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</si>
  <si>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</si>
  <si>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</si>
  <si>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</si>
  <si>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</si>
  <si>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</si>
  <si>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</si>
  <si>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</si>
  <si>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</si>
  <si>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</si>
  <si>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</si>
  <si>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</si>
  <si>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</si>
  <si>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</si>
  <si>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</si>
  <si>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</si>
  <si>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</si>
  <si>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</si>
  <si>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</si>
  <si>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</si>
  <si>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</si>
  <si>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</si>
  <si>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</si>
  <si>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</si>
  <si>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</si>
  <si>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</si>
  <si>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</si>
  <si>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</si>
  <si>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</si>
  <si>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</si>
  <si>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</si>
  <si>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</si>
  <si>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</si>
  <si>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</si>
  <si>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</si>
  <si>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</si>
  <si>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</si>
  <si>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</si>
  <si>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</si>
  <si>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</si>
  <si>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</si>
  <si>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</si>
  <si>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</si>
  <si>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</si>
  <si>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</si>
  <si>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</si>
  <si>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</si>
  <si>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</si>
  <si>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</si>
  <si>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</si>
  <si>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</si>
  <si>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</si>
  <si>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</si>
  <si>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</si>
  <si>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</si>
  <si>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</si>
  <si>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</si>
  <si>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</si>
  <si>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</si>
  <si>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</si>
  <si>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</si>
  <si>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</si>
  <si>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</si>
  <si>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</si>
  <si>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</si>
  <si>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</si>
  <si>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</si>
  <si>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</si>
  <si>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</si>
  <si>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</si>
  <si>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</si>
  <si>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</si>
  <si>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</si>
  <si>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</si>
  <si>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</si>
  <si>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</si>
  <si>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</si>
  <si>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</si>
  <si>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</si>
  <si>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</si>
  <si>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</si>
  <si>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</si>
  <si>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</si>
  <si>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</si>
  <si>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</si>
  <si>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</si>
  <si>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</si>
  <si>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</si>
  <si>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</si>
  <si>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</si>
  <si>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</si>
  <si>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</si>
  <si>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</si>
  <si>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</si>
  <si>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</si>
  <si>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</si>
  <si>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</si>
  <si>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</si>
  <si>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</si>
  <si>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</si>
  <si>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</si>
  <si>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</si>
  <si>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</si>
  <si>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</si>
  <si>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</si>
  <si>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</si>
  <si>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</si>
  <si>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</si>
  <si>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</si>
  <si>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</si>
  <si>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</si>
  <si>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</si>
  <si>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</si>
  <si>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</si>
  <si>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</si>
  <si>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</si>
  <si>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</si>
  <si>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</si>
  <si>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</si>
  <si>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</si>
  <si>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</si>
  <si>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</si>
  <si>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</si>
  <si>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</si>
  <si>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</si>
  <si>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</si>
  <si>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</si>
  <si>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</si>
  <si>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</si>
  <si>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</si>
  <si>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</si>
  <si>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</si>
  <si>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</si>
  <si>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</si>
  <si>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</si>
  <si>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</si>
  <si>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</si>
  <si>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</si>
  <si>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</si>
  <si>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</si>
  <si>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</si>
  <si>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</si>
  <si>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</si>
  <si>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</si>
  <si>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</si>
  <si>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</si>
  <si>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</si>
  <si>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</si>
  <si>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</si>
  <si>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</si>
  <si>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</si>
  <si>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</si>
  <si>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</si>
  <si>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</si>
  <si>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</si>
  <si>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</si>
  <si>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</si>
  <si>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</si>
  <si>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</si>
  <si>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</si>
  <si>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</si>
  <si>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</si>
  <si>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</si>
  <si>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</si>
  <si>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</si>
  <si>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</si>
  <si>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</si>
  <si>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</si>
  <si>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</si>
  <si>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</si>
  <si>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</si>
  <si>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</si>
  <si>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</si>
  <si>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</si>
  <si>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</si>
  <si>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</si>
  <si>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</si>
  <si>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</si>
  <si>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</si>
  <si>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</si>
  <si>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</si>
  <si>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</si>
  <si>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</si>
  <si>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</si>
  <si>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</si>
  <si>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</si>
  <si>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</si>
  <si>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</si>
  <si>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</si>
  <si>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</si>
  <si>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</si>
  <si>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</si>
  <si>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</si>
  <si>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</si>
  <si>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</si>
  <si>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</si>
  <si>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</si>
  <si>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</si>
  <si>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</si>
  <si>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</si>
  <si>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</si>
  <si>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</si>
  <si>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</si>
  <si>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</si>
  <si>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</si>
  <si>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</si>
  <si>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</si>
  <si>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</si>
  <si>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</si>
  <si>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</si>
  <si>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</si>
  <si>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</si>
  <si>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</si>
  <si>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</si>
  <si>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</si>
  <si>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</si>
  <si>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</si>
  <si>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</si>
  <si>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</si>
  <si>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</si>
  <si>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</si>
  <si>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</si>
  <si>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</si>
  <si>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</si>
  <si>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</si>
  <si>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</si>
  <si>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</si>
  <si>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</si>
  <si>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</si>
  <si>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</si>
  <si>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</si>
  <si>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</si>
  <si>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</si>
  <si>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</si>
  <si>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</si>
  <si>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</si>
  <si>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</si>
  <si>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</si>
  <si>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</si>
  <si>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</si>
  <si>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</si>
  <si>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</si>
  <si>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</si>
  <si>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</si>
  <si>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</si>
  <si>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</si>
  <si>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</si>
  <si>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</si>
  <si>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</si>
  <si>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</si>
  <si>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</si>
  <si>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</si>
  <si>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</si>
  <si>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</si>
  <si>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</si>
  <si>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</si>
  <si>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</si>
  <si>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</si>
  <si>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</si>
  <si>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</si>
  <si>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</si>
  <si>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</si>
  <si>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</si>
  <si>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</si>
  <si>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</si>
  <si>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</si>
  <si>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</si>
  <si>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</si>
  <si>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</si>
  <si>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</si>
  <si>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</si>
  <si>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</si>
  <si>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</si>
  <si>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</si>
  <si>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</si>
  <si>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</si>
  <si>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</si>
  <si>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</si>
  <si>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</si>
  <si>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</si>
  <si>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</si>
  <si>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</si>
  <si>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</si>
  <si>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</si>
  <si>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</si>
  <si>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</si>
  <si>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</si>
  <si>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</si>
  <si>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</si>
  <si>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</si>
  <si>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</si>
  <si>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</si>
  <si>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</si>
  <si>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</si>
  <si>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</si>
  <si>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</si>
  <si>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</si>
  <si>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</si>
  <si>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</si>
  <si>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</si>
  <si>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</si>
  <si>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</si>
  <si>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</si>
  <si>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</si>
  <si>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</si>
  <si>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</si>
  <si>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</si>
  <si>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</si>
  <si>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</si>
  <si>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</si>
  <si>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</si>
  <si>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</si>
  <si>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</si>
  <si>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</si>
  <si>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</si>
  <si>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</si>
  <si>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</si>
  <si>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</si>
  <si>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</si>
  <si>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</si>
  <si>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</si>
  <si>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</si>
  <si>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</si>
  <si>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</si>
  <si>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</si>
  <si>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</si>
  <si>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</si>
  <si>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</si>
  <si>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</si>
  <si>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</si>
  <si>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</si>
  <si>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</si>
  <si>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</si>
  <si>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</si>
  <si>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</si>
  <si>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</si>
  <si>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</si>
  <si>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</si>
  <si>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</si>
  <si>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</si>
  <si>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</si>
  <si>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</si>
  <si>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</si>
  <si>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</si>
  <si>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</si>
  <si>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</si>
  <si>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</si>
  <si>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</si>
  <si>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</si>
  <si>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</si>
  <si>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</si>
  <si>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</si>
  <si>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</si>
  <si>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</si>
  <si>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</si>
  <si>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</si>
  <si>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</si>
  <si>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</si>
  <si>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</si>
  <si>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</si>
  <si>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</si>
  <si>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</si>
  <si>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</si>
  <si>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</si>
  <si>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</si>
  <si>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</si>
  <si>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</si>
  <si>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</si>
  <si>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</si>
  <si>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</si>
  <si>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</si>
  <si>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</si>
  <si>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</si>
  <si>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</si>
  <si>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</si>
  <si>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</si>
  <si>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</si>
  <si>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</si>
  <si>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</si>
  <si>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</si>
  <si>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</si>
  <si>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</si>
  <si>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</si>
  <si>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</si>
  <si>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</si>
  <si>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</si>
  <si>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</si>
  <si>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</si>
  <si>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</si>
  <si>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</si>
  <si>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</si>
  <si>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</si>
  <si>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</si>
  <si>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</si>
  <si>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</si>
  <si>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</si>
  <si>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</si>
  <si>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</si>
  <si>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</si>
  <si>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</si>
  <si>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</si>
  <si>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</si>
  <si>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</si>
  <si>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</si>
  <si>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</si>
  <si>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</si>
  <si>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</si>
  <si>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</si>
  <si>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</si>
  <si>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</si>
  <si>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</si>
  <si>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</si>
  <si>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</si>
  <si>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</si>
  <si>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</si>
  <si>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</si>
  <si>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</si>
  <si>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</si>
  <si>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</si>
  <si>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</si>
  <si>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</si>
  <si>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</si>
  <si>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</si>
  <si>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</si>
  <si>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</si>
  <si>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</si>
  <si>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</si>
  <si>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</si>
  <si>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</si>
  <si>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</si>
  <si>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</si>
  <si>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</si>
  <si>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</si>
  <si>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</si>
  <si>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</si>
  <si>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</si>
  <si>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</si>
  <si>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</si>
  <si>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</si>
  <si>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</si>
  <si>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</si>
  <si>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</si>
  <si>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</si>
  <si>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</si>
  <si>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</si>
  <si>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</si>
  <si>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</si>
  <si>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</si>
  <si>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</si>
  <si>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</si>
  <si>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</si>
  <si>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</si>
  <si>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</si>
  <si>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</si>
  <si>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</si>
  <si>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</si>
  <si>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</si>
  <si>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</si>
  <si>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</si>
  <si>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</si>
  <si>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</si>
  <si>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</si>
  <si>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</si>
  <si>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</si>
  <si>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</si>
  <si>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</si>
  <si>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</si>
  <si>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</si>
  <si>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</si>
  <si>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</si>
  <si>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</si>
  <si>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</si>
  <si>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</si>
  <si>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</si>
  <si>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</si>
  <si>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</si>
  <si>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</si>
  <si>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</si>
  <si>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</si>
  <si>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</si>
  <si>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</si>
  <si>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</si>
  <si>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</si>
  <si>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</si>
  <si>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</si>
  <si>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</si>
  <si>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</si>
  <si>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</si>
  <si>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</si>
  <si>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</si>
  <si>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</si>
  <si>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</si>
  <si>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</si>
  <si>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</si>
  <si>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</si>
  <si>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</si>
  <si>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</si>
  <si>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</si>
  <si>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</si>
  <si>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</si>
  <si>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</si>
  <si>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</si>
  <si>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</si>
  <si>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</si>
  <si>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</si>
  <si>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</si>
  <si>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</si>
  <si>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</si>
  <si>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</si>
  <si>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</si>
  <si>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</si>
  <si>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</si>
  <si>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</si>
  <si>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</si>
  <si>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</si>
  <si>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</si>
  <si>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</si>
  <si>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</si>
  <si>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</si>
  <si>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</si>
  <si>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</si>
  <si>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</si>
  <si>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</si>
  <si>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</si>
  <si>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</si>
  <si>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</si>
  <si>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</si>
  <si>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</si>
  <si>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</si>
  <si>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</si>
  <si>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</si>
  <si>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</si>
  <si>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</si>
  <si>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</si>
  <si>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</si>
  <si>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</si>
  <si>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</si>
  <si>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</si>
  <si>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</si>
  <si>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</si>
  <si>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</si>
  <si>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</si>
  <si>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</si>
  <si>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</si>
  <si>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</si>
  <si>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</si>
  <si>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</si>
  <si>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</si>
  <si>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</si>
  <si>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</si>
  <si>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</si>
  <si>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</si>
  <si>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</si>
  <si>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</si>
  <si>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</si>
  <si>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</si>
  <si>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</si>
  <si>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</si>
  <si>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</si>
  <si>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</si>
  <si>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</si>
  <si>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</si>
  <si>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</si>
  <si>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</si>
  <si>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</si>
  <si>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</si>
  <si>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</si>
  <si>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</si>
  <si>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</si>
  <si>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</si>
  <si>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</si>
  <si>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</si>
  <si>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</si>
  <si>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</si>
  <si>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</si>
  <si>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</si>
  <si>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</si>
  <si>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</si>
  <si>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</si>
  <si>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</si>
  <si>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</si>
  <si>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</si>
  <si>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</si>
  <si>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</si>
  <si>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</si>
  <si>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</si>
  <si>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</si>
  <si>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</si>
  <si>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</si>
  <si>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</si>
  <si>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</si>
  <si>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</si>
  <si>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</si>
  <si>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</si>
  <si>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</si>
  <si>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</si>
  <si>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</si>
  <si>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</si>
  <si>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</si>
  <si>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</si>
  <si>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</si>
  <si>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</si>
  <si>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</si>
  <si>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</si>
  <si>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</si>
  <si>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</si>
  <si>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</si>
  <si>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</si>
  <si>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</si>
  <si>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</si>
  <si>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</si>
  <si>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</si>
  <si>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</si>
  <si>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</si>
  <si>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</si>
  <si>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</si>
  <si>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</si>
  <si>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</si>
  <si>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</si>
  <si>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</si>
  <si>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</si>
  <si>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</si>
  <si>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</si>
  <si>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</si>
  <si>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</si>
  <si>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</si>
  <si>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</si>
  <si>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</si>
  <si>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</si>
  <si>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</si>
  <si>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</si>
  <si>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</si>
  <si>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</si>
  <si>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</si>
  <si>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</si>
  <si>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</si>
  <si>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</si>
  <si>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</si>
  <si>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</si>
  <si>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</si>
  <si>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</si>
  <si>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</si>
  <si>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</si>
  <si>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</si>
  <si>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</si>
  <si>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</si>
  <si>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</si>
  <si>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</si>
  <si>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</si>
  <si>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</si>
  <si>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</si>
  <si>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</si>
  <si>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</si>
  <si>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</si>
  <si>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</si>
  <si>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</si>
  <si>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</si>
  <si>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</si>
  <si>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</si>
  <si>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</si>
  <si>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</si>
  <si>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</si>
  <si>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</si>
  <si>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</si>
  <si>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</si>
  <si>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</si>
  <si>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</si>
  <si>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</si>
  <si>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</si>
  <si>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</si>
  <si>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</si>
  <si>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</si>
  <si>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</si>
  <si>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</si>
  <si>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</si>
  <si>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</si>
  <si>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</si>
  <si>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</si>
  <si>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</si>
  <si>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</si>
  <si>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</si>
  <si>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</si>
  <si>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</si>
  <si>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</si>
  <si>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</si>
  <si>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</si>
  <si>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</si>
  <si>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</si>
  <si>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</si>
  <si>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</si>
  <si>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</si>
  <si>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</si>
  <si>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</si>
  <si>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</si>
  <si>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</si>
  <si>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</si>
  <si>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</si>
  <si>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</si>
  <si>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</si>
  <si>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</si>
  <si>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</si>
  <si>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</si>
  <si>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</si>
  <si>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</si>
  <si>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</si>
  <si>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</si>
  <si>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</si>
  <si>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</si>
  <si>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</si>
  <si>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</si>
  <si>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</si>
  <si>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</si>
  <si>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</si>
  <si>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</si>
  <si>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</si>
  <si>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</si>
  <si>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</si>
  <si>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</si>
  <si>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</si>
  <si>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</si>
  <si>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</si>
  <si>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</si>
  <si>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</si>
  <si>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</si>
  <si>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</si>
  <si>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</si>
  <si>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</si>
  <si>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</si>
  <si>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</si>
  <si>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</si>
  <si>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</si>
  <si>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</si>
  <si>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</si>
  <si>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</si>
  <si>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</si>
  <si>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</si>
  <si>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</si>
  <si>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</si>
  <si>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</si>
  <si>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</si>
  <si>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</si>
  <si>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</si>
  <si>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</si>
  <si>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</si>
  <si>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</si>
  <si>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</si>
  <si>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</si>
  <si>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</si>
  <si>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</si>
  <si>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</si>
  <si>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</si>
  <si>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</si>
  <si>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</si>
  <si>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</si>
  <si>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</si>
  <si>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</si>
  <si>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</si>
  <si>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</si>
  <si>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</si>
  <si>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</si>
  <si>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</si>
  <si>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</si>
  <si>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</si>
  <si>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</si>
  <si>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</si>
  <si>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</si>
  <si>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</si>
  <si>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</si>
  <si>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</si>
  <si>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</si>
  <si>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</si>
  <si>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</si>
  <si>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</si>
  <si>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</si>
  <si>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</si>
  <si>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</si>
  <si>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</si>
  <si>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</si>
  <si>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</si>
  <si>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</si>
  <si>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</si>
  <si>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</si>
  <si>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</si>
  <si>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</si>
  <si>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</si>
  <si>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</si>
  <si>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</si>
  <si>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</si>
  <si>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</si>
  <si>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</si>
  <si>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</si>
  <si>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</si>
  <si>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</si>
  <si>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</si>
  <si>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</si>
  <si>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</si>
  <si>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</si>
  <si>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</si>
  <si>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</si>
  <si>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</si>
  <si>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</si>
  <si>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</si>
  <si>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</si>
  <si>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</si>
  <si>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</si>
  <si>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</si>
  <si>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</si>
  <si>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</si>
  <si>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</si>
  <si>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</si>
  <si>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</si>
  <si>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</si>
  <si>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</si>
  <si>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</si>
  <si>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</si>
  <si>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</si>
  <si>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</si>
  <si>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</si>
  <si>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</si>
  <si>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</si>
  <si>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</si>
  <si>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</si>
  <si>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</si>
  <si>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</si>
  <si>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</si>
  <si>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</si>
  <si>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</si>
  <si>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</si>
  <si>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</si>
  <si>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</si>
  <si>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</si>
  <si>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</si>
  <si>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</si>
  <si>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</si>
  <si>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</si>
  <si>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</si>
  <si>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</si>
  <si>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</si>
  <si>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</si>
  <si>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</si>
  <si>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</si>
  <si>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</si>
  <si>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</si>
  <si>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</si>
  <si>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</si>
  <si>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</si>
  <si>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</si>
  <si>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</si>
  <si>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</si>
  <si>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</si>
  <si>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</si>
  <si>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</si>
  <si>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</si>
  <si>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</si>
  <si>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</si>
  <si>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</si>
  <si>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</si>
  <si>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</si>
  <si>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</si>
  <si>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</si>
  <si>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</si>
  <si>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</si>
  <si>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</si>
  <si>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</si>
  <si>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</si>
  <si>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</si>
  <si>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</si>
  <si>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</si>
  <si>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</si>
  <si>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</si>
  <si>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</si>
  <si>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</si>
  <si>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</si>
  <si>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</si>
  <si>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</si>
  <si>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</si>
  <si>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</si>
  <si>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</si>
  <si>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</si>
  <si>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</si>
  <si>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</si>
  <si>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</si>
  <si>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</si>
  <si>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</si>
  <si>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</si>
  <si>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</si>
  <si>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</si>
  <si>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</si>
  <si>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</si>
  <si>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</si>
  <si>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</si>
  <si>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</si>
  <si>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</si>
  <si>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</si>
  <si>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</si>
  <si>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</si>
  <si>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</si>
  <si>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</si>
  <si>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</si>
  <si>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</si>
  <si>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</si>
  <si>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</si>
  <si>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</si>
  <si>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</si>
  <si>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</si>
  <si>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</si>
  <si>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</si>
  <si>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</si>
  <si>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</si>
  <si>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</si>
  <si>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</si>
  <si>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</si>
  <si>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</si>
  <si>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</si>
  <si>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</si>
  <si>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</si>
  <si>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</si>
  <si>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</si>
  <si>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</si>
  <si>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</si>
  <si>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</si>
  <si>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</si>
  <si>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</si>
  <si>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</si>
  <si>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</si>
  <si>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</si>
  <si>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</si>
  <si>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</si>
  <si>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</si>
  <si>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</si>
  <si>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</si>
  <si>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</si>
  <si>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</si>
  <si>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</si>
  <si>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</si>
  <si>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</si>
  <si>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</si>
  <si>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</si>
  <si>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</si>
  <si>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</si>
  <si>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</si>
  <si>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</si>
  <si>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</si>
  <si>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</si>
  <si>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</si>
  <si>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</si>
  <si>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</si>
  <si>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</si>
  <si>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</si>
  <si>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</si>
  <si>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</si>
  <si>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</si>
  <si>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</si>
  <si>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</si>
  <si>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</si>
  <si>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</si>
  <si>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</si>
  <si>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</si>
  <si>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</si>
  <si>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</si>
  <si>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</si>
  <si>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</si>
  <si>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</si>
  <si>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</si>
  <si>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</si>
  <si>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</si>
  <si>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</si>
  <si>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</si>
  <si>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</si>
  <si>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</si>
  <si>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</si>
  <si>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</si>
  <si>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</si>
  <si>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</si>
  <si>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</si>
  <si>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</si>
  <si>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</si>
  <si>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</si>
  <si>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</si>
  <si>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</si>
  <si>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</si>
  <si>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</si>
  <si>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</si>
  <si>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</si>
  <si>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</si>
  <si>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</si>
  <si>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</si>
  <si>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</si>
  <si>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</si>
  <si>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</si>
  <si>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</si>
  <si>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</si>
  <si>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</si>
  <si>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</si>
  <si>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</si>
  <si>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</si>
  <si>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</si>
  <si>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</si>
  <si>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</si>
  <si>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</si>
  <si>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</si>
  <si>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</si>
  <si>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</si>
  <si>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</si>
  <si>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</si>
  <si>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</si>
  <si>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</si>
  <si>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</si>
  <si>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</si>
  <si>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</si>
  <si>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</si>
  <si>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</si>
  <si>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</si>
  <si>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</si>
  <si>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</si>
  <si>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</si>
  <si>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</si>
  <si>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</si>
  <si>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</si>
  <si>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</si>
  <si>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</si>
  <si>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</si>
  <si>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</si>
  <si>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</si>
  <si>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</si>
  <si>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</si>
  <si>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</si>
  <si>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</si>
  <si>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</si>
  <si>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</si>
  <si>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</si>
  <si>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</si>
  <si>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</si>
  <si>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</si>
  <si>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</si>
  <si>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</si>
  <si>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</si>
  <si>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</si>
  <si>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</si>
  <si>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</si>
  <si>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</si>
  <si>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</si>
  <si>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</si>
  <si>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</si>
  <si>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</si>
  <si>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</si>
  <si>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</si>
  <si>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</si>
  <si>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</si>
  <si>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</si>
  <si>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</si>
  <si>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</si>
  <si>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</si>
  <si>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</si>
  <si>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</si>
  <si>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</si>
  <si>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</si>
  <si>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</si>
  <si>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</si>
  <si>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</si>
  <si>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</si>
  <si>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</si>
  <si>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</si>
  <si>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</si>
  <si>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</si>
  <si>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</si>
  <si>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</si>
  <si>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</si>
  <si>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</si>
  <si>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</si>
  <si>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</si>
  <si>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</si>
  <si>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</si>
  <si>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</si>
  <si>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</si>
  <si>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</si>
  <si>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</si>
  <si>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</si>
  <si>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</si>
  <si>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</si>
  <si>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</si>
  <si>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</si>
  <si>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</si>
  <si>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</si>
  <si>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</si>
  <si>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</si>
  <si>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</si>
  <si>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</si>
  <si>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</si>
  <si>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</si>
  <si>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</si>
  <si>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</si>
  <si>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</si>
  <si>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</si>
  <si>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</si>
  <si>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</si>
  <si>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</si>
  <si>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</si>
  <si>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</si>
  <si>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</si>
  <si>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</si>
  <si>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</si>
  <si>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</si>
  <si>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</si>
  <si>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</si>
  <si>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</si>
  <si>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</si>
  <si>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</si>
  <si>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</si>
  <si>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</si>
  <si>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</si>
  <si>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</si>
  <si>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</si>
  <si>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</si>
  <si>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</si>
  <si>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</si>
  <si>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</si>
  <si>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</si>
  <si>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</si>
  <si>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</si>
  <si>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</si>
  <si>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</si>
  <si>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</si>
  <si>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</si>
  <si>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</si>
  <si>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</si>
  <si>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</si>
  <si>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</si>
  <si>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</si>
  <si>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</si>
  <si>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</si>
  <si>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</si>
  <si>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</si>
  <si>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</si>
  <si>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</si>
  <si>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</si>
  <si>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</si>
  <si>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</si>
  <si>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</si>
  <si>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</si>
  <si>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</si>
  <si>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</si>
  <si>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</si>
  <si>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</si>
  <si>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</si>
  <si>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</si>
  <si>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</si>
  <si>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</si>
  <si>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</si>
  <si>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</si>
  <si>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</si>
  <si>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</si>
  <si>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</si>
  <si>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</si>
  <si>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</si>
  <si>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</si>
  <si>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</si>
  <si>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</si>
  <si>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</si>
  <si>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</si>
  <si>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</si>
  <si>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</si>
  <si>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</si>
  <si>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</si>
  <si>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</si>
  <si>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</si>
  <si>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</si>
  <si>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</si>
  <si>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</si>
  <si>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</si>
  <si>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</si>
  <si>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</si>
  <si>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</si>
  <si>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</si>
  <si>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</si>
  <si>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</si>
  <si>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</si>
  <si>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</si>
  <si>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</si>
  <si>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</si>
  <si>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</si>
  <si>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</si>
  <si>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</si>
  <si>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</si>
  <si>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</si>
  <si>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</si>
  <si>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</si>
  <si>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</si>
  <si>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</si>
  <si>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</si>
  <si>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</si>
  <si>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</si>
  <si>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</si>
  <si>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</si>
  <si>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</si>
  <si>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</si>
  <si>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</si>
  <si>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</si>
  <si>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</si>
  <si>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</si>
  <si>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</si>
  <si>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</si>
  <si>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</si>
  <si>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</si>
  <si>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</si>
  <si>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</si>
  <si>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</si>
  <si>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</si>
  <si>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</si>
  <si>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</si>
  <si>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</si>
  <si>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</si>
  <si>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</si>
  <si>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</si>
  <si>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</si>
  <si>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</si>
  <si>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</si>
  <si>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</si>
  <si>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</si>
  <si>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</si>
  <si>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</si>
  <si>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</si>
  <si>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</si>
  <si>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</si>
  <si>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</si>
  <si>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</si>
  <si>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</si>
  <si>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</si>
  <si>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</si>
  <si>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</si>
  <si>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</si>
  <si>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</si>
  <si>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</si>
  <si>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</si>
  <si>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</si>
  <si>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</si>
  <si>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</si>
  <si>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</si>
  <si>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</si>
  <si>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</si>
  <si>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</si>
  <si>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</si>
  <si>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</si>
  <si>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</si>
  <si>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</si>
  <si>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</si>
  <si>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</si>
  <si>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</si>
  <si>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</si>
  <si>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</si>
  <si>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</si>
  <si>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</si>
  <si>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</si>
  <si>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</si>
  <si>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</si>
  <si>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</si>
  <si>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</si>
  <si>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</si>
  <si>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</si>
  <si>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</si>
  <si>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</si>
  <si>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</si>
  <si>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</si>
  <si>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</si>
  <si>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</si>
  <si>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</si>
  <si>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</si>
  <si>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</si>
  <si>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</si>
  <si>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</si>
  <si>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</si>
  <si>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</si>
  <si>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</si>
  <si>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</si>
  <si>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</si>
  <si>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</si>
  <si>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</si>
  <si>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</si>
  <si>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</si>
  <si>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</si>
  <si>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</si>
  <si>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</si>
  <si>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</si>
  <si>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</si>
  <si>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</si>
  <si>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</si>
  <si>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</si>
  <si>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</si>
  <si>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</si>
  <si>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</si>
  <si>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</si>
  <si>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</si>
  <si>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</si>
  <si>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</si>
  <si>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</si>
  <si>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</si>
  <si>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</si>
  <si>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</si>
  <si>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</si>
  <si>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</si>
  <si>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</si>
  <si>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</si>
  <si>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</si>
  <si>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</si>
  <si>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</si>
  <si>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</si>
  <si>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</si>
  <si>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</si>
  <si>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</si>
  <si>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</si>
  <si>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</si>
  <si>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</si>
  <si>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</si>
  <si>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</si>
  <si>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</si>
  <si>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</si>
  <si>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</si>
  <si>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</si>
  <si>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</si>
  <si>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</si>
  <si>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</si>
  <si>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</si>
  <si>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</si>
  <si>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</si>
  <si>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</si>
  <si>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</si>
  <si>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</si>
  <si>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</si>
  <si>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</si>
  <si>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</si>
  <si>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</si>
  <si>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</si>
  <si>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</si>
  <si>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</si>
  <si>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</si>
  <si>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</si>
  <si>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</si>
  <si>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</si>
  <si>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</si>
  <si>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</si>
  <si>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</si>
  <si>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</si>
  <si>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</si>
  <si>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</si>
  <si>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</si>
  <si>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</si>
  <si>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</si>
  <si>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</si>
  <si>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</si>
  <si>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</si>
  <si>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</si>
  <si>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</si>
  <si>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</si>
  <si>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</si>
  <si>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</si>
  <si>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</si>
  <si>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</si>
  <si>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</si>
  <si>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</si>
  <si>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</si>
  <si>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</si>
  <si>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</si>
  <si>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</si>
  <si>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</si>
  <si>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</si>
  <si>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</si>
  <si>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</si>
  <si>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</si>
  <si>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</si>
  <si>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</si>
  <si>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</si>
  <si>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</si>
  <si>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</si>
  <si>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</si>
  <si>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</si>
  <si>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</si>
  <si>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</si>
  <si>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</si>
  <si>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</si>
  <si>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</si>
  <si>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</si>
  <si>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</si>
  <si>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</si>
  <si>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</si>
  <si>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</si>
  <si>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</si>
  <si>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</si>
  <si>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</si>
  <si>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</si>
  <si>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</si>
  <si>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</si>
  <si>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</si>
  <si>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</si>
  <si>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</si>
  <si>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</si>
  <si>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</si>
  <si>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</si>
  <si>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</si>
  <si>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</si>
  <si>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</si>
  <si>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</si>
  <si>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</si>
  <si>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</si>
  <si>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</si>
  <si>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</si>
  <si>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</si>
  <si>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</si>
  <si>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</si>
  <si>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</si>
  <si>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</si>
  <si>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</si>
  <si>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</si>
  <si>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</si>
  <si>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</si>
  <si>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</si>
  <si>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</si>
  <si>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</si>
  <si>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</si>
  <si>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</si>
  <si>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</si>
  <si>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</si>
  <si>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</si>
  <si>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</si>
  <si>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</si>
  <si>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</si>
  <si>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</si>
  <si>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</si>
  <si>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</si>
  <si>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</si>
  <si>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</si>
  <si>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</si>
  <si>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</si>
  <si>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</si>
  <si>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</si>
  <si>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</si>
  <si>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</si>
  <si>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</si>
  <si>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</si>
  <si>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</si>
  <si>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</si>
  <si>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</si>
  <si>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</si>
  <si>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</si>
  <si>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</si>
  <si>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</si>
  <si>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</si>
  <si>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</si>
  <si>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</si>
  <si>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</si>
  <si>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</si>
  <si>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</si>
  <si>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</si>
  <si>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</si>
  <si>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</si>
  <si>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</si>
  <si>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</si>
  <si>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</si>
  <si>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</si>
  <si>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</si>
  <si>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</si>
  <si>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</si>
  <si>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</si>
  <si>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</si>
  <si>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</si>
  <si>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</si>
  <si>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</si>
  <si>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</si>
  <si>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</si>
  <si>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</si>
  <si>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</si>
  <si>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</si>
  <si>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</si>
  <si>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</si>
  <si>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</si>
  <si>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</si>
  <si>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</si>
  <si>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</si>
  <si>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</si>
  <si>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</si>
  <si>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</si>
  <si>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</si>
  <si>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</si>
  <si>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</si>
  <si>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</si>
  <si>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</si>
  <si>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</si>
  <si>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</si>
  <si>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</si>
  <si>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</si>
  <si>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</si>
  <si>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</si>
  <si>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</si>
  <si>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</si>
  <si>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</si>
  <si>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</si>
  <si>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</si>
  <si>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</si>
  <si>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</si>
  <si>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</si>
  <si>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</si>
  <si>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</si>
  <si>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</si>
  <si>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</si>
  <si>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</si>
  <si>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</si>
  <si>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</si>
  <si>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</si>
  <si>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</si>
  <si>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</si>
  <si>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</si>
  <si>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</si>
  <si>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</si>
  <si>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</si>
  <si>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</si>
  <si>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</si>
  <si>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</si>
  <si>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</si>
  <si>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</si>
  <si>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</si>
  <si>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</si>
  <si>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</si>
  <si>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</si>
  <si>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</si>
  <si>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</si>
  <si>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</si>
  <si>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</si>
  <si>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</si>
  <si>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</si>
  <si>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</si>
  <si>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</si>
  <si>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</si>
  <si>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</si>
  <si>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</si>
  <si>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</si>
  <si>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</si>
  <si>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</si>
  <si>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</si>
  <si>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</si>
  <si>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</si>
  <si>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</si>
  <si>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</si>
  <si>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</si>
  <si>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</si>
  <si>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</si>
  <si>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</si>
  <si>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</si>
  <si>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</si>
  <si>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</si>
  <si>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</si>
  <si>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</si>
  <si>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</si>
  <si>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</si>
  <si>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</si>
  <si>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</si>
  <si>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</si>
  <si>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</si>
  <si>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</si>
  <si>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</si>
  <si>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</si>
  <si>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</si>
  <si>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</si>
  <si>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</si>
  <si>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</si>
  <si>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</si>
  <si>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</si>
  <si>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</si>
  <si>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</si>
  <si>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</si>
  <si>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</si>
  <si>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</si>
  <si>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</si>
  <si>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</si>
  <si>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</si>
  <si>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</si>
  <si>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</si>
  <si>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</si>
  <si>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</si>
  <si>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</si>
  <si>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</si>
  <si>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</si>
  <si>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</si>
  <si>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</si>
  <si>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</si>
  <si>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</si>
  <si>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</si>
  <si>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</si>
  <si>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</si>
  <si>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</si>
  <si>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</si>
  <si>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</si>
  <si>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</si>
  <si>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</si>
  <si>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</si>
  <si>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</si>
  <si>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</si>
  <si>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</si>
  <si>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</si>
  <si>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</si>
  <si>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</si>
  <si>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</si>
  <si>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</si>
  <si>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</si>
  <si>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</si>
  <si>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</si>
  <si>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</si>
  <si>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</si>
  <si>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</si>
  <si>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</si>
  <si>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</si>
  <si>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</si>
  <si>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</si>
  <si>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</si>
  <si>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</si>
  <si>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</si>
  <si>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</si>
  <si>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</si>
  <si>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</si>
  <si>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</si>
  <si>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</si>
  <si>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</si>
  <si>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</si>
  <si>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</si>
  <si>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</si>
  <si>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</si>
  <si>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</si>
  <si>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</si>
  <si>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</si>
  <si>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</si>
  <si>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</si>
  <si>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</si>
  <si>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</si>
  <si>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</si>
  <si>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</si>
  <si>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</si>
  <si>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</si>
  <si>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</si>
  <si>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</si>
  <si>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</si>
  <si>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</si>
  <si>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</si>
  <si>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</si>
  <si>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</si>
  <si>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</si>
  <si>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</si>
  <si>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</si>
  <si>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</si>
  <si>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</si>
  <si>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</si>
  <si>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</si>
  <si>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</si>
  <si>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</si>
  <si>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</si>
  <si>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</si>
  <si>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</si>
  <si>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</si>
  <si>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</si>
  <si>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</si>
  <si>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</si>
  <si>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</si>
  <si>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</si>
  <si>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</si>
  <si>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</si>
  <si>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</si>
  <si>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</si>
  <si>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</si>
  <si>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</si>
  <si>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</si>
  <si>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</si>
  <si>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</si>
  <si>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</si>
  <si>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</si>
  <si>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</si>
  <si>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</si>
  <si>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</si>
  <si>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</si>
  <si>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</si>
  <si>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</si>
  <si>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</si>
  <si>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</si>
  <si>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</si>
  <si>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</si>
  <si>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</si>
  <si>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</si>
  <si>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</si>
  <si>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</si>
  <si>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</si>
  <si>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</si>
  <si>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</si>
  <si>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</si>
  <si>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</si>
  <si>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</si>
  <si>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</si>
  <si>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</si>
  <si>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</si>
  <si>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</si>
  <si>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</si>
  <si>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</si>
  <si>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</si>
  <si>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</si>
  <si>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</si>
  <si>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</si>
  <si>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</si>
  <si>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</si>
  <si>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</si>
  <si>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</si>
  <si>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</si>
  <si>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</si>
  <si>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</si>
  <si>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</si>
  <si>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</si>
  <si>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</si>
  <si>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</si>
  <si>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</si>
  <si>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</si>
  <si>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</si>
  <si>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</si>
  <si>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</si>
  <si>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</si>
  <si>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</si>
  <si>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</si>
  <si>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</si>
  <si>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</si>
  <si>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</si>
  <si>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</si>
  <si>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</si>
  <si>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</si>
  <si>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</si>
  <si>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</si>
  <si>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</si>
  <si>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</si>
  <si>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</si>
  <si>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</si>
  <si>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</si>
  <si>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</si>
  <si>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</si>
  <si>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</si>
  <si>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</si>
  <si>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</si>
  <si>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</si>
  <si>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</si>
  <si>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</si>
  <si>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</si>
  <si>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</si>
  <si>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</si>
  <si>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</si>
  <si>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</si>
  <si>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</si>
  <si>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</si>
  <si>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</si>
  <si>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</si>
  <si>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</si>
  <si>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</si>
  <si>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</si>
  <si>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</si>
  <si>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</si>
  <si>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</si>
  <si>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</si>
  <si>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</si>
  <si>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</si>
  <si>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</si>
  <si>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</si>
  <si>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</si>
  <si>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</si>
  <si>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</si>
  <si>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</si>
  <si>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</si>
  <si>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</si>
  <si>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</si>
  <si>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</si>
  <si>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</si>
  <si>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</si>
  <si>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</si>
  <si>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</si>
  <si>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</si>
  <si>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</si>
  <si>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</si>
  <si>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</si>
  <si>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</si>
  <si>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</si>
  <si>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</si>
  <si>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</si>
  <si>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</si>
  <si>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</si>
  <si>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</si>
  <si>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</si>
  <si>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</si>
  <si>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</si>
  <si>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</si>
  <si>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</si>
  <si>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</si>
  <si>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</si>
  <si>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</si>
  <si>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</si>
  <si>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</si>
  <si>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</si>
  <si>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</si>
  <si>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</si>
  <si>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</si>
  <si>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</si>
  <si>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</si>
  <si>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</si>
  <si>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</si>
  <si>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</si>
  <si>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</si>
  <si>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</si>
  <si>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</si>
  <si>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</si>
  <si>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</si>
  <si>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</si>
  <si>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</si>
  <si>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</si>
  <si>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</si>
  <si>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</si>
  <si>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</si>
  <si>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</si>
  <si>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</si>
  <si>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</si>
  <si>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</si>
  <si>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</si>
  <si>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</si>
  <si>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</si>
  <si>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</si>
  <si>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</si>
  <si>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</si>
  <si>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</si>
  <si>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</si>
  <si>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</si>
  <si>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</si>
  <si>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</si>
  <si>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</si>
  <si>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</si>
  <si>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</si>
  <si>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</si>
  <si>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</si>
  <si>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</si>
  <si>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</si>
  <si>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</si>
  <si>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</si>
  <si>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</si>
  <si>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</si>
  <si>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</si>
  <si>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</si>
  <si>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</si>
  <si>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</si>
  <si>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</si>
  <si>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</si>
  <si>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</si>
  <si>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</si>
  <si>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</si>
  <si>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</si>
  <si>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</si>
  <si>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</si>
  <si>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</si>
  <si>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</si>
  <si>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</si>
  <si>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</si>
  <si>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</si>
  <si>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</si>
  <si>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</si>
  <si>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</si>
  <si>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</si>
  <si>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</si>
  <si>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</si>
  <si>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</si>
  <si>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</si>
  <si>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</si>
  <si>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</si>
  <si>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</si>
  <si>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</si>
  <si>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</si>
  <si>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</si>
  <si>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</si>
  <si>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</si>
  <si>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</si>
  <si>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</si>
  <si>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</si>
  <si>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</si>
  <si>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</si>
  <si>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</si>
  <si>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</si>
  <si>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</si>
  <si>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</si>
  <si>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</si>
  <si>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</si>
  <si>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</si>
  <si>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</si>
  <si>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</si>
  <si>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</si>
  <si>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</si>
  <si>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</si>
  <si>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</si>
  <si>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</si>
  <si>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</si>
  <si>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</si>
  <si>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</si>
  <si>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</si>
  <si>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</si>
  <si>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</si>
  <si>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</si>
  <si>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</si>
  <si>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</si>
  <si>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</si>
  <si>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</si>
  <si>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</si>
  <si>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</si>
  <si>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</si>
  <si>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</si>
  <si>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</si>
  <si>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</si>
  <si>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</si>
  <si>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</si>
  <si>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</si>
  <si>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</si>
  <si>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</si>
  <si>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</si>
  <si>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</si>
  <si>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</si>
  <si>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</si>
  <si>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</si>
  <si>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</si>
  <si>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</si>
  <si>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</si>
  <si>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</si>
  <si>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</si>
  <si>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</si>
  <si>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</si>
  <si>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</si>
  <si>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</si>
  <si>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</si>
  <si>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</si>
  <si>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</si>
  <si>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</si>
  <si>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</si>
  <si>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</si>
  <si>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</si>
  <si>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</si>
  <si>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</si>
  <si>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</si>
  <si>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</si>
  <si>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</si>
  <si>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</si>
  <si>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</si>
  <si>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</si>
  <si>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</si>
  <si>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</si>
  <si>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</si>
  <si>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</si>
  <si>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</si>
  <si>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</si>
  <si>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</si>
  <si>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</si>
  <si>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</si>
  <si>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</si>
  <si>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</si>
  <si>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</si>
  <si>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</si>
  <si>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</si>
  <si>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</si>
  <si>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</si>
  <si>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</si>
  <si>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</si>
  <si>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</si>
  <si>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</si>
  <si>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</si>
  <si>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</si>
  <si>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</si>
  <si>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</si>
  <si>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</si>
  <si>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</si>
  <si>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</si>
  <si>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</si>
  <si>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</si>
  <si>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</si>
  <si>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</si>
  <si>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</si>
  <si>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</si>
  <si>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</si>
  <si>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</si>
  <si>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</si>
  <si>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</si>
  <si>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</si>
  <si>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</si>
  <si>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</si>
  <si>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</si>
  <si>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</si>
  <si>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</si>
  <si>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</si>
  <si>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</si>
  <si>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</si>
  <si>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</si>
  <si>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</si>
  <si>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</si>
  <si>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</si>
  <si>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</si>
  <si>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</si>
  <si>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</si>
  <si>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</si>
  <si>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</si>
  <si>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</si>
  <si>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</si>
  <si>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</si>
  <si>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</si>
  <si>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</si>
  <si>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</si>
  <si>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</si>
  <si>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</si>
  <si>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</si>
  <si>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</si>
  <si>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</si>
  <si>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</si>
  <si>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</si>
  <si>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</si>
  <si>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</si>
  <si>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</si>
  <si>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</si>
  <si>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</si>
  <si>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</si>
  <si>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</si>
  <si>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</si>
  <si>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</si>
  <si>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</si>
  <si>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</si>
  <si>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</si>
  <si>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</si>
  <si>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</si>
  <si>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</si>
  <si>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</si>
  <si>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</si>
  <si>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</si>
  <si>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</si>
  <si>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</si>
  <si>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</si>
  <si>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</si>
  <si>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</si>
  <si>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</si>
  <si>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</si>
  <si>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</si>
  <si>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</si>
  <si>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</si>
  <si>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</si>
  <si>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</si>
  <si>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</si>
  <si>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</si>
  <si>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</si>
  <si>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</si>
  <si>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</si>
  <si>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</si>
  <si>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</si>
  <si>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</si>
  <si>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</si>
  <si>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</si>
  <si>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</si>
  <si>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</si>
  <si>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</si>
  <si>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</si>
  <si>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</si>
  <si>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</si>
  <si>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</si>
  <si>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</si>
  <si>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</si>
  <si>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</si>
  <si>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</si>
  <si>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</si>
  <si>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</si>
  <si>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</si>
  <si>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</si>
  <si>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</si>
  <si>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</si>
  <si>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</si>
  <si>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</si>
  <si>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</si>
  <si>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</si>
  <si>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</si>
  <si>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</si>
  <si>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</si>
  <si>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</si>
  <si>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</si>
  <si>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</si>
  <si>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</si>
  <si>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</si>
  <si>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</si>
  <si>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</si>
  <si>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</si>
  <si>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</si>
  <si>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</si>
  <si>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</si>
  <si>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</si>
  <si>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</si>
  <si>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</si>
  <si>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</si>
  <si>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</si>
  <si>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</si>
  <si>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</si>
  <si>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</si>
  <si>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</si>
  <si>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</si>
  <si>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</si>
  <si>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</si>
  <si>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</si>
  <si>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</si>
  <si>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</si>
  <si>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</si>
  <si>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</si>
  <si>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</si>
  <si>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</si>
  <si>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</si>
  <si>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</si>
  <si>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</si>
  <si>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</si>
  <si>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</si>
  <si>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</si>
  <si>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</si>
  <si>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</si>
  <si>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</si>
  <si>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</si>
  <si>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</si>
  <si>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</si>
  <si>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</si>
  <si>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</si>
  <si>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</si>
  <si>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</si>
  <si>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</si>
  <si>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</si>
  <si>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</si>
  <si>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</si>
  <si>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</si>
  <si>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</si>
  <si>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</si>
  <si>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</si>
  <si>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</si>
  <si>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</si>
  <si>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</si>
  <si>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</si>
  <si>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</si>
  <si>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</si>
  <si>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</si>
  <si>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</si>
  <si>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</si>
  <si>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</si>
  <si>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</si>
  <si>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</si>
  <si>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</si>
  <si>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</si>
  <si>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</si>
  <si>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</si>
  <si>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</si>
  <si>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</si>
  <si>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</si>
  <si>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</si>
  <si>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</si>
  <si>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</si>
  <si>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</si>
  <si>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</si>
  <si>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</si>
  <si>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</si>
  <si>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</si>
  <si>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</si>
  <si>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</si>
  <si>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</si>
  <si>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</si>
  <si>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</si>
  <si>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</si>
  <si>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</si>
  <si>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</si>
  <si>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</si>
  <si>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</si>
  <si>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</si>
  <si>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</si>
  <si>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</si>
  <si>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</si>
  <si>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</si>
  <si>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</si>
  <si>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</si>
  <si>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</si>
  <si>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</si>
  <si>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</si>
  <si>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</si>
  <si>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</si>
  <si>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</si>
  <si>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</si>
  <si>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</si>
  <si>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</si>
  <si>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</si>
  <si>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</si>
  <si>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</si>
  <si>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</si>
  <si>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</si>
  <si>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</si>
  <si>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</si>
  <si>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</si>
  <si>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</si>
  <si>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</si>
  <si>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</si>
  <si>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</si>
  <si>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</si>
  <si>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</si>
  <si>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</si>
  <si>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</si>
  <si>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</si>
  <si>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</si>
  <si>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</si>
  <si>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</si>
  <si>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</si>
  <si>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</si>
  <si>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</si>
  <si>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</si>
  <si>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</si>
  <si>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</si>
  <si>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</si>
  <si>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</si>
  <si>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</si>
  <si>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</si>
  <si>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</si>
  <si>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</si>
  <si>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</si>
  <si>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</si>
  <si>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</si>
  <si>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</si>
  <si>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</si>
  <si>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</si>
  <si>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</si>
  <si>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</si>
  <si>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</si>
  <si>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</si>
  <si>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</si>
  <si>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</si>
  <si>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</si>
  <si>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</si>
  <si>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</si>
  <si>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</si>
  <si>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</si>
  <si>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</si>
  <si>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</si>
  <si>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</si>
  <si>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</si>
  <si>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</si>
  <si>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</si>
  <si>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</si>
  <si>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</si>
  <si>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</si>
  <si>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</si>
  <si>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</si>
  <si>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</si>
  <si>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</si>
  <si>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</si>
  <si>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</si>
  <si>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</si>
  <si>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</si>
  <si>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</si>
  <si>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</si>
  <si>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</si>
  <si>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</si>
  <si>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</si>
  <si>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</si>
  <si>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</si>
  <si>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</si>
  <si>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</si>
  <si>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</si>
  <si>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</si>
  <si>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</si>
  <si>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</si>
  <si>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</si>
  <si>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</si>
  <si>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</si>
  <si>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</si>
  <si>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</si>
  <si>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</si>
  <si>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</si>
  <si>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</si>
  <si>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</si>
  <si>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</si>
  <si>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</si>
  <si>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</si>
  <si>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</si>
  <si>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</si>
  <si>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</si>
  <si>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</si>
  <si>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</si>
  <si>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</si>
  <si>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</si>
  <si>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</si>
  <si>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</si>
  <si>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</si>
  <si>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</si>
  <si>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</si>
  <si>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</si>
  <si>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</si>
  <si>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</si>
  <si>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</si>
  <si>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</si>
  <si>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</si>
  <si>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</si>
  <si>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</si>
  <si>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</si>
  <si>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</si>
  <si>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</si>
  <si>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</si>
  <si>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</si>
  <si>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</si>
  <si>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</si>
  <si>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</si>
  <si>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</si>
  <si>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</si>
  <si>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</si>
  <si>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</si>
  <si>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</si>
  <si>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</si>
  <si>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</si>
  <si>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</si>
  <si>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</si>
  <si>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</si>
  <si>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</si>
  <si>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</si>
  <si>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</si>
  <si>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</si>
  <si>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</si>
  <si>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</si>
  <si>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</si>
  <si>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</si>
  <si>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</si>
  <si>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</si>
  <si>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</si>
  <si>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</si>
  <si>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</si>
  <si>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</si>
  <si>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</si>
  <si>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</si>
  <si>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</si>
  <si>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</si>
  <si>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</si>
  <si>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</si>
  <si>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</si>
  <si>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</si>
  <si>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</si>
  <si>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</si>
  <si>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</si>
  <si>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</si>
  <si>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</si>
  <si>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</si>
  <si>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</si>
  <si>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</si>
  <si>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</si>
  <si>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</si>
  <si>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</si>
  <si>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</si>
  <si>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</si>
  <si>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</si>
  <si>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</si>
  <si>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</si>
  <si>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</si>
  <si>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</si>
  <si>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</si>
  <si>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</si>
  <si>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</si>
  <si>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</si>
  <si>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</si>
  <si>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</si>
  <si>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</si>
  <si>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</si>
  <si>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</si>
  <si>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</si>
  <si>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</si>
  <si>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</si>
  <si>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</si>
  <si>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</si>
  <si>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</si>
  <si>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</si>
  <si>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</si>
  <si>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</si>
  <si>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</si>
  <si>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</si>
  <si>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</si>
  <si>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</si>
  <si>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</si>
  <si>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</si>
  <si>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</si>
  <si>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</si>
  <si>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</si>
  <si>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</si>
  <si>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</si>
  <si>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</si>
  <si>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</si>
  <si>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</si>
  <si>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</si>
  <si>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</si>
  <si>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</si>
  <si>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</si>
  <si>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</si>
  <si>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</si>
  <si>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</si>
  <si>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</si>
  <si>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</si>
  <si>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</si>
  <si>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</si>
  <si>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</si>
  <si>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</si>
  <si>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</si>
  <si>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</si>
  <si>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</si>
  <si>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</si>
  <si>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</si>
  <si>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</si>
  <si>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</si>
  <si>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</si>
  <si>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</si>
  <si>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</si>
  <si>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</si>
  <si>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</si>
  <si>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</si>
  <si>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</si>
  <si>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</si>
  <si>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</si>
  <si>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</si>
  <si>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</si>
  <si>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</si>
  <si>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</si>
  <si>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</si>
  <si>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</si>
  <si>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</si>
  <si>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</si>
  <si>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</si>
  <si>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</si>
  <si>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</si>
  <si>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</si>
  <si>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</si>
  <si>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</si>
  <si>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</si>
  <si>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</si>
  <si>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</si>
  <si>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</si>
  <si>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</si>
  <si>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</si>
  <si>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</si>
  <si>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</si>
  <si>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</si>
  <si>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</si>
  <si>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</si>
  <si>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</si>
  <si>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</si>
  <si>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</si>
  <si>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</si>
  <si>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</si>
  <si>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</si>
  <si>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</si>
  <si>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</si>
  <si>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</si>
  <si>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</si>
  <si>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</si>
  <si>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</si>
  <si>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</si>
  <si>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</si>
  <si>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</si>
  <si>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</si>
  <si>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</si>
  <si>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</si>
  <si>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</si>
  <si>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</si>
  <si>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</si>
  <si>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</si>
  <si>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</si>
  <si>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</si>
  <si>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</si>
  <si>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</si>
  <si>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</si>
  <si>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</si>
  <si>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</si>
  <si>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</si>
  <si>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</si>
  <si>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</si>
  <si>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</si>
  <si>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</si>
  <si>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</si>
  <si>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</si>
  <si>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</si>
  <si>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</si>
  <si>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</si>
  <si>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</si>
  <si>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</si>
  <si>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</si>
  <si>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</si>
  <si>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</si>
  <si>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</si>
  <si>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</si>
  <si>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</si>
  <si>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</si>
  <si>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</si>
  <si>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</si>
  <si>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</si>
  <si>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</si>
  <si>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</si>
  <si>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</si>
  <si>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</si>
  <si>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</si>
  <si>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</si>
  <si>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</si>
  <si>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</si>
  <si>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</si>
  <si>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</si>
  <si>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</si>
  <si>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</si>
  <si>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</si>
  <si>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</si>
  <si>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</si>
  <si>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</si>
  <si>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</si>
  <si>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</si>
  <si>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</si>
  <si>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</si>
  <si>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</si>
  <si>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</si>
  <si>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</si>
  <si>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</si>
  <si>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</si>
  <si>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</si>
  <si>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</si>
  <si>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</si>
  <si>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</si>
  <si>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</si>
  <si>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</si>
  <si>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</si>
  <si>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</si>
  <si>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</si>
  <si>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</si>
  <si>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</si>
  <si>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</si>
  <si>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</si>
  <si>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</si>
  <si>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</si>
  <si>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</si>
  <si>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</si>
  <si>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</si>
  <si>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</si>
  <si>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</si>
  <si>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</si>
  <si>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</si>
  <si>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</si>
  <si>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</si>
  <si>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</si>
  <si>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</si>
  <si>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</si>
  <si>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</si>
  <si>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</si>
  <si>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</si>
  <si>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</si>
  <si>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</si>
  <si>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</si>
  <si>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</si>
  <si>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</si>
  <si>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</si>
  <si>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</si>
  <si>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</si>
  <si>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</si>
  <si>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</si>
  <si>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</si>
  <si>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</si>
  <si>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</si>
  <si>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</si>
  <si>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</si>
  <si>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</si>
  <si>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</si>
  <si>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</si>
  <si>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</si>
  <si>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</si>
  <si>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</si>
  <si>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</si>
  <si>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</si>
  <si>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</si>
  <si>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</si>
  <si>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</si>
  <si>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</si>
  <si>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</si>
  <si>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</si>
  <si>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</si>
  <si>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</si>
  <si>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</si>
  <si>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</si>
  <si>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</si>
  <si>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</si>
  <si>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</si>
  <si>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</si>
  <si>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</si>
  <si>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</si>
  <si>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</si>
  <si>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</si>
  <si>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</si>
  <si>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</si>
  <si>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</si>
  <si>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</si>
  <si>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</si>
  <si>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</si>
  <si>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</si>
  <si>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</si>
  <si>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</si>
  <si>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</si>
  <si>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</si>
  <si>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</si>
  <si>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</si>
  <si>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</si>
  <si>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</si>
  <si>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</si>
  <si>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</si>
  <si>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</si>
  <si>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</si>
  <si>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</si>
  <si>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</si>
  <si>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</si>
  <si>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</si>
  <si>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</si>
  <si>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</si>
  <si>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</si>
  <si>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</si>
  <si>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</si>
  <si>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</si>
  <si>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</si>
  <si>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</si>
  <si>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</si>
  <si>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</si>
  <si>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</si>
  <si>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</si>
  <si>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</si>
  <si>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</si>
  <si>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</si>
  <si>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</si>
  <si>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</si>
  <si>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</si>
  <si>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</si>
  <si>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</si>
  <si>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</si>
  <si>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</si>
  <si>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</si>
  <si>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</si>
  <si>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</si>
  <si>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</si>
  <si>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</si>
  <si>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</si>
  <si>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</si>
  <si>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</si>
  <si>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</si>
  <si>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</si>
  <si>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</si>
  <si>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</si>
  <si>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</si>
  <si>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</si>
  <si>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</si>
  <si>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</si>
  <si>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</si>
  <si>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</si>
  <si>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</si>
  <si>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</si>
  <si>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</si>
  <si>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</si>
  <si>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</si>
  <si>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</si>
  <si>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</si>
  <si>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</si>
  <si>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</si>
  <si>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</si>
  <si>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</si>
  <si>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</si>
  <si>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</si>
  <si>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</si>
  <si>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</si>
  <si>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</si>
  <si>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</si>
  <si>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</si>
  <si>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</si>
  <si>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</si>
  <si>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</si>
  <si>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</si>
  <si>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</si>
  <si>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</si>
  <si>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</si>
  <si>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</si>
  <si>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</si>
  <si>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</si>
  <si>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</si>
  <si>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</si>
  <si>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</si>
  <si>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</si>
  <si>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</si>
  <si>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</si>
  <si>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</si>
  <si>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</si>
  <si>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</si>
  <si>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</si>
  <si>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</si>
  <si>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</si>
  <si>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</si>
  <si>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</si>
  <si>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</si>
  <si>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</si>
  <si>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</si>
  <si>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</si>
  <si>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</si>
  <si>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</si>
  <si>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</si>
  <si>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</si>
  <si>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</si>
  <si>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</si>
  <si>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</si>
  <si>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</si>
  <si>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</si>
  <si>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</si>
  <si>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</si>
  <si>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</si>
  <si>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</si>
  <si>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</si>
  <si>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</si>
  <si>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</si>
  <si>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</si>
  <si>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</si>
  <si>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</si>
  <si>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</si>
  <si>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</si>
  <si>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</si>
  <si>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</si>
  <si>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</si>
  <si>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</si>
  <si>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</si>
  <si>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</si>
  <si>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</si>
  <si>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</si>
  <si>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</si>
  <si>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</si>
  <si>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</si>
  <si>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</si>
  <si>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</si>
  <si>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</si>
  <si>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</si>
  <si>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</si>
  <si>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</si>
  <si>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</si>
  <si>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</si>
  <si>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</si>
  <si>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</si>
  <si>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</si>
  <si>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</si>
  <si>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</si>
  <si>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</si>
  <si>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</si>
  <si>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</si>
  <si>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</si>
  <si>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</si>
  <si>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</si>
  <si>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</si>
  <si>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</si>
  <si>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</si>
  <si>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</si>
  <si>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</si>
  <si>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</si>
  <si>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</si>
  <si>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</si>
  <si>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</si>
  <si>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</si>
  <si>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</si>
  <si>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</si>
  <si>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</si>
  <si>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</si>
  <si>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</si>
  <si>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</si>
  <si>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</si>
  <si>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</si>
  <si>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</si>
  <si>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</si>
  <si>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</si>
  <si>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</si>
  <si>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</si>
  <si>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</si>
  <si>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</si>
  <si>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</si>
  <si>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</si>
  <si>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</si>
  <si>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</si>
  <si>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</si>
  <si>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</si>
  <si>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</si>
  <si>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</si>
  <si>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</si>
  <si>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</si>
  <si>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</si>
  <si>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</si>
  <si>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</si>
  <si>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</si>
  <si>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</si>
  <si>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</si>
  <si>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</si>
  <si>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</si>
  <si>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</si>
  <si>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</si>
  <si>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</si>
  <si>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</si>
  <si>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</si>
  <si>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</si>
  <si>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</si>
  <si>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</si>
  <si>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</si>
  <si>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</si>
  <si>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</si>
  <si>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</si>
  <si>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</si>
  <si>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</si>
  <si>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</si>
  <si>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</si>
  <si>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</si>
  <si>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</si>
  <si>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</si>
  <si>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</si>
  <si>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</si>
  <si>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</si>
  <si>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</si>
  <si>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</si>
  <si>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</si>
  <si>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</si>
  <si>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</si>
  <si>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</si>
  <si>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</si>
  <si>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</si>
  <si>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</si>
  <si>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</si>
  <si>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</si>
  <si>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</si>
  <si>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</si>
  <si>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</si>
  <si>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</si>
  <si>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</si>
  <si>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</si>
  <si>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</si>
  <si>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</si>
  <si>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</si>
  <si>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</si>
  <si>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</si>
  <si>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</si>
  <si>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</si>
  <si>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</si>
  <si>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</si>
  <si>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</si>
  <si>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</si>
  <si>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</si>
  <si>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</si>
  <si>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</si>
  <si>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</si>
  <si>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</si>
  <si>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</si>
  <si>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</si>
  <si>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</si>
  <si>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</si>
  <si>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</si>
  <si>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</si>
  <si>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</si>
  <si>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</si>
  <si>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</si>
  <si>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</si>
  <si>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</si>
  <si>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</si>
  <si>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</si>
  <si>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</si>
  <si>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</si>
  <si>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</si>
  <si>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</si>
  <si>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</si>
  <si>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</si>
  <si>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</si>
  <si>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</si>
  <si>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</si>
  <si>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</si>
  <si>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</si>
  <si>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</si>
  <si>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</si>
  <si>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</si>
  <si>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</si>
  <si>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</si>
  <si>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</si>
  <si>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</si>
  <si>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</si>
  <si>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</si>
  <si>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</si>
  <si>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</si>
  <si>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</si>
  <si>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</si>
  <si>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</si>
  <si>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</si>
  <si>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</si>
  <si>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</si>
  <si>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</si>
  <si>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</si>
  <si>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</si>
  <si>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</si>
  <si>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</si>
  <si>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</si>
  <si>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</si>
  <si>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</si>
  <si>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</si>
  <si>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</si>
  <si>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</si>
  <si>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</si>
  <si>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</si>
  <si>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</si>
  <si>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</si>
  <si>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</si>
  <si>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</si>
  <si>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</si>
  <si>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</si>
  <si>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</si>
  <si>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</si>
  <si>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</si>
  <si>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</si>
  <si>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</si>
  <si>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</si>
  <si>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</si>
  <si>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</si>
  <si>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</si>
  <si>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</si>
  <si>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</si>
  <si>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</si>
  <si>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</si>
  <si>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</si>
  <si>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</si>
  <si>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</si>
  <si>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</si>
  <si>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</si>
  <si>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</si>
  <si>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</si>
  <si>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</si>
  <si>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</si>
  <si>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</si>
  <si>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</si>
  <si>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</si>
  <si>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</si>
  <si>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</si>
  <si>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</si>
  <si>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</si>
  <si>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</si>
  <si>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</si>
  <si>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</si>
  <si>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</si>
  <si>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</si>
  <si>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</si>
  <si>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</si>
  <si>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</si>
  <si>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</si>
  <si>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</si>
  <si>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</si>
  <si>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</si>
  <si>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</si>
  <si>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</si>
  <si>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</si>
  <si>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</si>
  <si>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</si>
  <si>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</si>
  <si>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</si>
  <si>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</si>
  <si>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</si>
  <si>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</si>
  <si>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</si>
  <si>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</si>
  <si>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</si>
  <si>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</si>
  <si>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</si>
  <si>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</si>
  <si>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</si>
  <si>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</si>
  <si>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</si>
  <si>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</si>
  <si>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</si>
  <si>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</si>
  <si>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</si>
  <si>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</si>
  <si>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</si>
  <si>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</si>
  <si>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</si>
  <si>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</si>
  <si>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</si>
  <si>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</si>
  <si>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</si>
  <si>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</si>
  <si>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</si>
  <si>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</si>
  <si>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</si>
  <si>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</si>
  <si>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</si>
  <si>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</si>
  <si>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</si>
  <si>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</si>
  <si>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</si>
  <si>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</si>
  <si>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</si>
  <si>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</si>
  <si>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</si>
  <si>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</si>
  <si>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</si>
  <si>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</si>
  <si>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</si>
  <si>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</si>
  <si>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</si>
  <si>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</si>
  <si>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</si>
  <si>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</si>
  <si>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</si>
  <si>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</si>
  <si>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</si>
  <si>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</si>
  <si>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</si>
  <si>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</si>
  <si>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</si>
  <si>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</si>
  <si>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</si>
  <si>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</si>
  <si>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</si>
  <si>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</si>
  <si>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</si>
  <si>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</si>
  <si>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</si>
  <si>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</si>
  <si>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</si>
  <si>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</si>
  <si>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</si>
  <si>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</si>
  <si>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</si>
  <si>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</si>
  <si>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</si>
  <si>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</si>
  <si>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</si>
  <si>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</si>
  <si>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</si>
  <si>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</si>
  <si>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</si>
  <si>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</si>
  <si>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</si>
  <si>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</si>
  <si>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</si>
  <si>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</si>
  <si>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</si>
  <si>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</si>
  <si>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</si>
  <si>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</si>
  <si>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</si>
  <si>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</si>
  <si>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</si>
  <si>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</si>
  <si>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</si>
  <si>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</si>
  <si>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</si>
  <si>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</si>
  <si>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</si>
  <si>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</si>
  <si>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</si>
  <si>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</si>
  <si>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</si>
  <si>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</si>
  <si>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</si>
  <si>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</si>
  <si>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</si>
  <si>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</si>
  <si>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</si>
  <si>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</si>
  <si>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</si>
  <si>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</si>
  <si>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</si>
  <si>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</si>
  <si>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</si>
  <si>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</si>
  <si>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</si>
  <si>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</si>
  <si>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</si>
  <si>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</si>
  <si>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</si>
  <si>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</si>
  <si>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</si>
  <si>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</si>
  <si>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</si>
  <si>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</si>
  <si>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</si>
  <si>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</si>
  <si>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</si>
  <si>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</si>
  <si>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</si>
  <si>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</si>
  <si>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</si>
  <si>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</si>
  <si>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</si>
  <si>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</si>
  <si>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</si>
  <si>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</si>
  <si>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</si>
  <si>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</si>
  <si>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</si>
  <si>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</si>
  <si>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</si>
  <si>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</si>
  <si>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</si>
  <si>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</si>
  <si>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</si>
  <si>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</si>
  <si>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</si>
  <si>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</si>
  <si>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</si>
  <si>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</si>
  <si>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</si>
  <si>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</si>
  <si>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</si>
  <si>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</si>
  <si>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</si>
  <si>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</si>
  <si>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</si>
  <si>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</si>
  <si>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</si>
  <si>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</si>
  <si>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</si>
  <si>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</si>
  <si>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</si>
  <si>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</si>
  <si>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</si>
  <si>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</si>
  <si>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</si>
  <si>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</si>
  <si>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</si>
  <si>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</si>
  <si>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</si>
  <si>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</si>
  <si>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</si>
  <si>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</si>
  <si>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</si>
  <si>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</si>
  <si>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</si>
  <si>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</si>
  <si>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</si>
  <si>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</si>
  <si>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</si>
  <si>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</si>
  <si>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</si>
  <si>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</si>
  <si>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</si>
  <si>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</si>
  <si>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</si>
  <si>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</si>
  <si>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</si>
  <si>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</si>
  <si>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</si>
  <si>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</si>
  <si>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</si>
  <si>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</si>
  <si>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</si>
  <si>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</si>
  <si>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</si>
  <si>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</si>
  <si>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</si>
  <si>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</si>
  <si>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</si>
  <si>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</si>
  <si>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</si>
  <si>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</si>
  <si>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</si>
  <si>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</si>
  <si>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</si>
  <si>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</si>
  <si>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</si>
  <si>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</si>
  <si>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</si>
  <si>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</si>
  <si>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</si>
  <si>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</si>
  <si>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</si>
  <si>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</si>
  <si>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</si>
  <si>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</si>
  <si>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</si>
  <si>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</si>
  <si>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</si>
  <si>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</si>
  <si>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</si>
  <si>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</si>
  <si>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</si>
  <si>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</si>
  <si>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</si>
  <si>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</si>
  <si>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</si>
  <si>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</si>
  <si>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</si>
  <si>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</si>
  <si>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</si>
  <si>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</si>
  <si>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</si>
  <si>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</si>
  <si>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</si>
  <si>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</si>
  <si>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</si>
  <si>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</si>
  <si>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</si>
  <si>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</si>
  <si>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</si>
  <si>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</si>
  <si>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</si>
  <si>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</si>
  <si>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</si>
  <si>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</si>
  <si>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</si>
  <si>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</si>
  <si>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</si>
  <si>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</si>
  <si>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</si>
  <si>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</si>
  <si>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</si>
  <si>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</si>
  <si>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</si>
  <si>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</si>
  <si>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</si>
  <si>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</si>
  <si>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</si>
  <si>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</si>
  <si>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</si>
  <si>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</si>
  <si>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</si>
  <si>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</si>
  <si>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</si>
  <si>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</si>
  <si>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</si>
  <si>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</si>
  <si>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</si>
  <si>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</si>
  <si>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</si>
  <si>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</si>
  <si>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</si>
  <si>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</si>
  <si>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</si>
  <si>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</si>
  <si>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</si>
  <si>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</si>
  <si>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</si>
  <si>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</si>
  <si>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</si>
  <si>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</si>
  <si>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</si>
  <si>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</si>
  <si>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</si>
  <si>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</si>
  <si>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</si>
  <si>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</si>
  <si>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</si>
  <si>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</si>
  <si>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</si>
  <si>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</si>
  <si>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</si>
  <si>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</si>
  <si>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</si>
  <si>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</si>
  <si>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</si>
  <si>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</si>
  <si>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</si>
  <si>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</si>
  <si>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</si>
  <si>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</si>
  <si>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</si>
  <si>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</si>
  <si>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</si>
  <si>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</si>
  <si>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</si>
  <si>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</si>
  <si>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</si>
  <si>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</si>
  <si>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</si>
  <si>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</si>
  <si>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</si>
  <si>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</si>
  <si>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</si>
  <si>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</si>
  <si>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</si>
  <si>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</si>
  <si>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</si>
  <si>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</si>
  <si>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</si>
  <si>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</si>
  <si>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</si>
  <si>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</si>
  <si>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</si>
  <si>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</si>
  <si>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</si>
  <si>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</si>
  <si>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</si>
  <si>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</si>
  <si>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</si>
  <si>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</si>
  <si>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</si>
  <si>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</si>
  <si>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</si>
  <si>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</si>
  <si>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</si>
  <si>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</si>
  <si>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</si>
  <si>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</si>
  <si>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</si>
  <si>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</si>
  <si>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</si>
  <si>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</si>
  <si>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</si>
  <si>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</si>
  <si>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</si>
  <si>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</si>
  <si>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</si>
  <si>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</si>
  <si>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</si>
  <si>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</si>
  <si>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</si>
  <si>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</si>
  <si>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</si>
  <si>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</si>
  <si>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</si>
  <si>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</si>
  <si>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</si>
  <si>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</si>
  <si>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</si>
  <si>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</si>
  <si>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</si>
  <si>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</si>
  <si>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</si>
  <si>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</si>
  <si>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</si>
  <si>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</si>
  <si>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</si>
  <si>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</si>
  <si>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</si>
  <si>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</si>
  <si>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</si>
  <si>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</si>
  <si>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</si>
  <si>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</si>
  <si>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</si>
  <si>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</si>
  <si>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</si>
  <si>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</si>
  <si>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</si>
  <si>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</si>
  <si>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</si>
  <si>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</si>
  <si>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</si>
  <si>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</si>
  <si>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</si>
  <si>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</si>
  <si>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</si>
  <si>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</si>
  <si>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</si>
  <si>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</si>
  <si>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</si>
  <si>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</si>
  <si>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</si>
  <si>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</si>
  <si>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</si>
  <si>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</si>
  <si>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</si>
  <si>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</si>
  <si>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</si>
  <si>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</si>
  <si>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</si>
  <si>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</si>
  <si>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</si>
  <si>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</si>
  <si>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</si>
  <si>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</si>
  <si>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</si>
  <si>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</si>
  <si>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</si>
  <si>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</si>
  <si>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</si>
  <si>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</si>
  <si>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</si>
  <si>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</si>
  <si>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</si>
  <si>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</si>
  <si>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</si>
  <si>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</si>
  <si>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</si>
  <si>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</si>
  <si>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</si>
  <si>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</si>
  <si>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</si>
  <si>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</si>
  <si>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</si>
  <si>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</si>
  <si>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</si>
  <si>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</si>
  <si>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</si>
  <si>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</si>
  <si>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</si>
  <si>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</si>
  <si>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</si>
  <si>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</si>
  <si>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</si>
  <si>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</si>
  <si>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</si>
  <si>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</si>
  <si>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</si>
  <si>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</si>
  <si>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</si>
  <si>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</si>
  <si>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</si>
  <si>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</si>
  <si>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</si>
  <si>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</si>
  <si>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</si>
  <si>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</si>
  <si>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</si>
  <si>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</si>
  <si>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</si>
  <si>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</si>
  <si>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</si>
  <si>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</si>
  <si>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</si>
  <si>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</si>
  <si>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</si>
  <si>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</si>
  <si>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</si>
  <si>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</si>
  <si>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</si>
  <si>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</si>
  <si>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</si>
  <si>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</si>
  <si>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</si>
  <si>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</si>
  <si>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</si>
  <si>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</si>
  <si>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</si>
  <si>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</si>
  <si>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</si>
  <si>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</si>
  <si>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</si>
  <si>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</si>
  <si>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</si>
  <si>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</si>
  <si>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</si>
  <si>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</si>
  <si>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</si>
  <si>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</si>
  <si>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</si>
  <si>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</si>
  <si>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</si>
  <si>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</si>
  <si>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</si>
  <si>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</si>
  <si>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</si>
  <si>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</si>
  <si>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</si>
  <si>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</si>
  <si>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</si>
  <si>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</si>
  <si>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</si>
  <si>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</si>
  <si>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</si>
  <si>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</si>
  <si>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</si>
  <si>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</si>
  <si>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</si>
  <si>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</si>
  <si>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</si>
  <si>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</si>
  <si>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</si>
  <si>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</si>
  <si>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</si>
  <si>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</si>
  <si>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</si>
  <si>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</si>
  <si>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</si>
  <si>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</si>
  <si>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</si>
  <si>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</si>
  <si>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</si>
  <si>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</si>
  <si>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</si>
  <si>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</si>
  <si>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</si>
  <si>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</si>
  <si>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</si>
  <si>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</si>
  <si>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</si>
  <si>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</si>
  <si>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</si>
  <si>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</si>
  <si>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</si>
  <si>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</si>
  <si>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</si>
  <si>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</si>
  <si>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</si>
  <si>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</si>
  <si>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</si>
  <si>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</si>
  <si>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</si>
  <si>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</si>
  <si>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</si>
  <si>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</si>
  <si>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</si>
  <si>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</si>
  <si>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</si>
  <si>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</si>
  <si>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</si>
  <si>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</si>
  <si>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</si>
  <si>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</si>
  <si>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</si>
  <si>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</si>
  <si>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</si>
  <si>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</si>
  <si>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</si>
  <si>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</si>
  <si>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</si>
  <si>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</si>
  <si>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</si>
  <si>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</si>
  <si>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</si>
  <si>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</si>
  <si>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</si>
  <si>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</si>
  <si>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</si>
  <si>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</si>
  <si>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</si>
  <si>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</si>
  <si>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</si>
  <si>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</si>
  <si>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</si>
  <si>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</si>
  <si>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</si>
  <si>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</si>
  <si>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</si>
  <si>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</si>
  <si>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</si>
  <si>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</si>
  <si>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</si>
  <si>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</si>
  <si>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</si>
  <si>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</si>
  <si>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</si>
  <si>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</si>
  <si>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</si>
  <si>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</si>
  <si>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</si>
  <si>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</si>
  <si>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</si>
  <si>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</si>
  <si>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</si>
  <si>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</si>
  <si>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</si>
  <si>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</si>
  <si>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</si>
  <si>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</si>
  <si>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</si>
  <si>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</si>
  <si>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</si>
  <si>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</si>
  <si>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</si>
  <si>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</si>
  <si>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</si>
  <si>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</si>
  <si>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</si>
  <si>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</si>
  <si>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</si>
  <si>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</si>
  <si>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</si>
  <si>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</si>
  <si>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</si>
  <si>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</si>
  <si>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</si>
  <si>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</si>
  <si>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</si>
  <si>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</si>
  <si>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</si>
  <si>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</si>
  <si>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</si>
  <si>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</si>
  <si>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</si>
  <si>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</si>
  <si>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</si>
  <si>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</si>
  <si>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</si>
  <si>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</si>
  <si>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</si>
  <si>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</si>
  <si>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</si>
  <si>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</si>
  <si>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</si>
  <si>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</si>
  <si>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</si>
  <si>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</si>
  <si>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</si>
  <si>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</si>
  <si>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</si>
  <si>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</si>
  <si>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</si>
  <si>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</si>
  <si>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</si>
  <si>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</si>
  <si>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</si>
  <si>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</si>
  <si>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</si>
  <si>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</si>
  <si>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</si>
  <si>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</si>
  <si>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</si>
  <si>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</si>
  <si>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</si>
  <si>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</si>
  <si>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</si>
  <si>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</si>
  <si>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</si>
  <si>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</si>
  <si>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</si>
  <si>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</si>
  <si>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</si>
  <si>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</si>
  <si>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</si>
  <si>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</si>
  <si>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</si>
  <si>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</si>
  <si>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</si>
  <si>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</si>
  <si>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</si>
  <si>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</si>
  <si>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</si>
  <si>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</si>
  <si>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</si>
  <si>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</si>
  <si>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</si>
  <si>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</si>
  <si>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</si>
  <si>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</si>
  <si>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</si>
  <si>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</si>
  <si>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</si>
  <si>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</si>
  <si>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</si>
  <si>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</si>
  <si>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</si>
  <si>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</si>
  <si>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</si>
  <si>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</si>
  <si>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</si>
  <si>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</si>
  <si>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</si>
  <si>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</si>
  <si>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</si>
  <si>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</si>
  <si>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</si>
  <si>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</si>
  <si>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</si>
  <si>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</si>
  <si>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</si>
  <si>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</si>
  <si>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</si>
  <si>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</si>
  <si>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</si>
  <si>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</si>
  <si>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</si>
  <si>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</si>
  <si>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</si>
  <si>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</si>
  <si>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</si>
  <si>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</si>
  <si>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</si>
  <si>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</si>
  <si>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</si>
  <si>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</si>
  <si>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</si>
  <si>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</si>
  <si>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</si>
  <si>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</si>
  <si>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</si>
  <si>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</si>
  <si>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</si>
  <si>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</si>
  <si>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</si>
  <si>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</si>
  <si>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</si>
  <si>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</si>
  <si>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</si>
  <si>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</si>
  <si>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</si>
  <si>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</si>
  <si>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</si>
  <si>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</si>
  <si>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</si>
  <si>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</si>
  <si>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</si>
  <si>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</si>
  <si>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</si>
  <si>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</si>
  <si>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</si>
  <si>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</si>
  <si>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</si>
  <si>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</si>
  <si>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</si>
  <si>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</si>
  <si>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</si>
  <si>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</si>
  <si>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</si>
  <si>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</si>
  <si>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</si>
  <si>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</si>
  <si>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</si>
  <si>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</si>
  <si>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</si>
  <si>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</si>
  <si>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</si>
  <si>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</si>
  <si>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</si>
  <si>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</si>
  <si>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</si>
  <si>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</si>
  <si>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</si>
  <si>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</si>
  <si>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</si>
  <si>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</si>
  <si>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</si>
  <si>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</si>
  <si>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</si>
  <si>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</si>
  <si>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</si>
  <si>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</si>
  <si>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</si>
  <si>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</si>
  <si>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</si>
  <si>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</si>
  <si>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</si>
  <si>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</si>
  <si>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</si>
  <si>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</si>
  <si>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</si>
  <si>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</si>
  <si>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</si>
  <si>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</si>
  <si>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</si>
  <si>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</si>
  <si>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</si>
  <si>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</si>
  <si>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</si>
  <si>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</si>
  <si>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</si>
  <si>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</si>
  <si>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</si>
  <si>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</si>
  <si>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</si>
  <si>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</si>
  <si>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</si>
  <si>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</si>
  <si>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</si>
  <si>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</si>
  <si>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</si>
  <si>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</si>
  <si>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</si>
  <si>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</si>
  <si>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</si>
  <si>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</si>
  <si>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</si>
  <si>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</si>
  <si>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</si>
  <si>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</si>
  <si>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</si>
  <si>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</si>
  <si>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</si>
  <si>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</si>
  <si>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</si>
  <si>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</si>
  <si>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</si>
  <si>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</si>
  <si>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</si>
  <si>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</si>
  <si>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</si>
  <si>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</si>
  <si>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</si>
  <si>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</si>
  <si>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</si>
  <si>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</si>
  <si>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</si>
  <si>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</si>
  <si>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</si>
  <si>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</si>
  <si>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</si>
  <si>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</si>
  <si>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</si>
  <si>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</si>
  <si>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</si>
  <si>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</si>
  <si>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</si>
  <si>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</si>
  <si>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</si>
  <si>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</si>
  <si>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</si>
  <si>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</si>
  <si>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</si>
  <si>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</si>
  <si>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</si>
  <si>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</si>
  <si>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</si>
  <si>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</si>
  <si>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</si>
  <si>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</si>
  <si>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</si>
  <si>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</si>
  <si>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</si>
  <si>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</si>
  <si>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</si>
  <si>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</si>
  <si>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</si>
  <si>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</si>
  <si>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</si>
  <si>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</si>
  <si>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</si>
  <si>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</si>
  <si>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</si>
  <si>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</si>
  <si>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</si>
  <si>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</si>
  <si>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</si>
  <si>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</si>
  <si>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</si>
  <si>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</si>
  <si>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</si>
  <si>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</si>
  <si>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</si>
  <si>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</si>
  <si>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</si>
  <si>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</si>
  <si>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</si>
  <si>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</si>
  <si>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</si>
  <si>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</si>
  <si>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</si>
  <si>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</si>
  <si>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</si>
  <si>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</si>
  <si>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</si>
  <si>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</si>
  <si>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</si>
  <si>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</si>
  <si>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</si>
  <si>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</si>
  <si>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</si>
  <si>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</si>
  <si>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</si>
  <si>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</si>
  <si>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</si>
  <si>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</si>
  <si>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</si>
  <si>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</si>
  <si>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</si>
  <si>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</si>
  <si>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</si>
  <si>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</si>
  <si>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</si>
  <si>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</si>
  <si>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</si>
  <si>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</si>
  <si>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</si>
  <si>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</si>
  <si>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</si>
  <si>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</si>
  <si>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</si>
  <si>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</si>
  <si>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</si>
  <si>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</si>
  <si>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</si>
  <si>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</si>
  <si>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</si>
  <si>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</si>
  <si>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</si>
  <si>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</si>
  <si>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</si>
  <si>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</si>
  <si>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</si>
  <si>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</si>
  <si>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</si>
  <si>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</si>
  <si>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</si>
  <si>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</si>
  <si>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</si>
  <si>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</si>
  <si>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</si>
  <si>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</si>
  <si>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</si>
  <si>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</si>
  <si>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</si>
  <si>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</si>
  <si>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</si>
  <si>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</si>
  <si>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</si>
  <si>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</si>
  <si>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</si>
  <si>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</si>
  <si>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</si>
  <si>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</si>
  <si>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</si>
  <si>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</si>
  <si>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</si>
  <si>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</si>
  <si>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</si>
  <si>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</si>
  <si>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</si>
  <si>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</si>
  <si>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</si>
  <si>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</si>
  <si>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</si>
  <si>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</si>
  <si>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</si>
  <si>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</si>
  <si>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</si>
  <si>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</si>
  <si>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</si>
  <si>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</si>
  <si>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</si>
  <si>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</si>
  <si>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</si>
  <si>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</si>
  <si>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</si>
  <si>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</si>
  <si>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</si>
  <si>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</si>
  <si>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</si>
  <si>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</si>
  <si>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</si>
  <si>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</si>
  <si>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</si>
  <si>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</si>
  <si>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</si>
  <si>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</si>
  <si>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</si>
  <si>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</si>
  <si>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</si>
  <si>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</si>
  <si>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</si>
  <si>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</si>
  <si>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</si>
  <si>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</si>
  <si>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</si>
  <si>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</si>
  <si>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</si>
  <si>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</si>
  <si>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</si>
  <si>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</si>
  <si>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</si>
  <si>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</si>
  <si>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</si>
  <si>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</si>
  <si>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</si>
  <si>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</si>
  <si>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</si>
  <si>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</si>
  <si>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</si>
  <si>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</si>
  <si>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</si>
  <si>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</si>
  <si>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</si>
  <si>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</si>
  <si>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</si>
  <si>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</si>
  <si>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</si>
  <si>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</si>
  <si>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</si>
  <si>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</si>
  <si>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</si>
  <si>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</si>
  <si>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</si>
  <si>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</si>
  <si>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</si>
  <si>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</si>
  <si>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</si>
  <si>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</si>
  <si>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</si>
  <si>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</si>
  <si>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</si>
  <si>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</si>
  <si>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</si>
  <si>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</si>
  <si>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</si>
  <si>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</si>
  <si>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</si>
  <si>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</si>
  <si>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</si>
  <si>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</si>
  <si>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</si>
  <si>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</si>
  <si>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</si>
  <si>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</si>
  <si>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</si>
  <si>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</si>
  <si>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</si>
  <si>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</si>
  <si>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</si>
  <si>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</si>
  <si>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</si>
  <si>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</si>
  <si>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</si>
  <si>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</si>
  <si>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</si>
  <si>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</si>
  <si>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</si>
  <si>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</si>
  <si>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</si>
  <si>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</si>
  <si>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</si>
  <si>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</si>
  <si>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</si>
  <si>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</si>
  <si>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</si>
  <si>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</si>
  <si>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</si>
  <si>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</si>
  <si>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</si>
  <si>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</si>
  <si>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</si>
  <si>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</si>
  <si>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</si>
  <si>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</si>
  <si>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</si>
  <si>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</si>
  <si>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</si>
  <si>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</si>
  <si>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</si>
  <si>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</si>
  <si>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</si>
  <si>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</si>
  <si>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</si>
  <si>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</si>
  <si>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</si>
  <si>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</si>
  <si>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</si>
  <si>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</si>
  <si>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</si>
  <si>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</si>
  <si>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</si>
  <si>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</si>
  <si>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</si>
  <si>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</si>
  <si>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</si>
  <si>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</si>
  <si>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</si>
  <si>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</si>
  <si>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</si>
  <si>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</si>
  <si>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</si>
  <si>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</si>
  <si>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</si>
  <si>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</si>
  <si>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</si>
  <si>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</si>
  <si>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</si>
  <si>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</si>
  <si>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</si>
  <si>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</si>
  <si>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</si>
  <si>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</si>
  <si>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</si>
  <si>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</si>
  <si>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</si>
  <si>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</si>
  <si>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</si>
  <si>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</si>
  <si>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</si>
  <si>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</si>
  <si>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</si>
  <si>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</si>
  <si>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</si>
  <si>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</si>
  <si>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</si>
  <si>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</si>
  <si>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</si>
  <si>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</si>
  <si>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</si>
  <si>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</si>
  <si>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</si>
  <si>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</si>
  <si>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</si>
  <si>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</si>
  <si>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</si>
  <si>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</si>
  <si>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</si>
  <si>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</si>
  <si>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</si>
  <si>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</si>
  <si>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</si>
  <si>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</si>
  <si>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</si>
  <si>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</si>
  <si>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</si>
  <si>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</si>
  <si>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</si>
  <si>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</si>
  <si>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</si>
  <si>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</si>
  <si>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</si>
  <si>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</si>
  <si>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</si>
  <si>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</si>
  <si>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</si>
  <si>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</si>
  <si>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</si>
  <si>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</si>
  <si>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</si>
  <si>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</si>
  <si>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</si>
  <si>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</si>
  <si>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</si>
  <si>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</si>
  <si>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</si>
  <si>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</si>
  <si>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</si>
  <si>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</si>
  <si>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</si>
  <si>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</si>
  <si>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</si>
  <si>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</si>
  <si>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</si>
  <si>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</si>
  <si>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</si>
  <si>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</si>
  <si>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</si>
  <si>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</si>
  <si>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</si>
  <si>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</si>
  <si>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</si>
  <si>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</si>
  <si>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</si>
  <si>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</si>
  <si>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</si>
  <si>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</si>
  <si>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</si>
  <si>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</si>
  <si>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</si>
  <si>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</si>
  <si>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</si>
  <si>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</si>
  <si>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</si>
  <si>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</si>
  <si>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</si>
  <si>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</si>
  <si>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</si>
  <si>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</si>
  <si>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</si>
  <si>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</si>
  <si>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</si>
  <si>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</si>
  <si>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</si>
  <si>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</si>
  <si>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</si>
  <si>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</si>
  <si>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</si>
  <si>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</si>
  <si>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</si>
  <si>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</si>
  <si>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</si>
  <si>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</si>
  <si>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</si>
  <si>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</si>
  <si>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</si>
  <si>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</si>
  <si>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</si>
  <si>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</si>
  <si>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</si>
  <si>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</si>
  <si>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</si>
  <si>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</si>
  <si>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</si>
  <si>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</si>
  <si>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</si>
  <si>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</si>
  <si>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</si>
  <si>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</si>
  <si>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</si>
  <si>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</si>
  <si>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</si>
  <si>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</si>
  <si>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</si>
  <si>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</si>
  <si>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</si>
  <si>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</si>
  <si>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</si>
  <si>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</si>
  <si>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</si>
  <si>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</si>
  <si>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</si>
  <si>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</si>
  <si>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</si>
  <si>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</si>
  <si>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</si>
  <si>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</si>
  <si>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</si>
  <si>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</si>
  <si>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</si>
  <si>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</si>
  <si>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</si>
  <si>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</si>
  <si>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</si>
  <si>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</si>
  <si>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</si>
  <si>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</si>
  <si>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</si>
  <si>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</si>
  <si>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</si>
  <si>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</si>
  <si>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</si>
  <si>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</si>
  <si>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</si>
  <si>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</si>
  <si>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</si>
  <si>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</si>
  <si>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</si>
  <si>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</si>
  <si>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</si>
  <si>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</si>
  <si>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</si>
  <si>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</si>
  <si>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</si>
  <si>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</si>
  <si>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</si>
  <si>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</si>
  <si>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</si>
  <si>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</si>
  <si>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</si>
  <si>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</si>
  <si>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</si>
  <si>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</si>
  <si>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</si>
  <si>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</si>
  <si>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</si>
  <si>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</si>
  <si>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</si>
  <si>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</si>
  <si>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</si>
  <si>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</si>
  <si>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</si>
  <si>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</si>
  <si>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</si>
  <si>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</si>
  <si>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</si>
  <si>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</si>
  <si>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</si>
  <si>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</si>
  <si>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</si>
  <si>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</si>
  <si>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</si>
  <si>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</si>
  <si>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</si>
  <si>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</si>
  <si>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</si>
  <si>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</si>
  <si>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</si>
  <si>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</si>
  <si>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</si>
  <si>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</si>
  <si>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</si>
  <si>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</si>
  <si>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</si>
  <si>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</si>
  <si>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</si>
  <si>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</si>
  <si>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</si>
  <si>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</si>
  <si>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</si>
  <si>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</si>
  <si>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</si>
  <si>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</si>
  <si>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</si>
  <si>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</si>
  <si>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</si>
  <si>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</si>
  <si>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</si>
  <si>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</si>
  <si>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</si>
  <si>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</si>
  <si>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</si>
  <si>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</si>
  <si>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</si>
  <si>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</si>
  <si>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</si>
  <si>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</si>
  <si>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</si>
  <si>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</si>
  <si>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</si>
  <si>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</si>
  <si>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</si>
  <si>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</si>
  <si>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</si>
  <si>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</si>
  <si>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</si>
  <si>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</si>
  <si>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</si>
  <si>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</si>
  <si>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</si>
  <si>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</si>
  <si>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</si>
  <si>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</si>
  <si>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</si>
  <si>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</si>
  <si>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</si>
  <si>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</si>
  <si>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</si>
  <si>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</si>
  <si>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</si>
  <si>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</si>
  <si>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</si>
  <si>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</si>
  <si>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</si>
  <si>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</si>
  <si>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</si>
  <si>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</si>
  <si>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</si>
  <si>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</si>
  <si>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</si>
  <si>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</si>
  <si>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</si>
  <si>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</si>
  <si>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</si>
  <si>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</si>
  <si>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</si>
  <si>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</si>
  <si>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</si>
  <si>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</si>
  <si>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</si>
  <si>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</si>
  <si>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</si>
  <si>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</si>
  <si>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</si>
  <si>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</si>
  <si>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</si>
  <si>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</si>
  <si>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</si>
  <si>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</si>
  <si>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</si>
  <si>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</si>
  <si>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</si>
  <si>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</si>
  <si>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</si>
  <si>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</si>
  <si>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</si>
  <si>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</si>
  <si>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</si>
  <si>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</si>
  <si>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</si>
  <si>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</si>
  <si>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</si>
  <si>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</si>
  <si>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</si>
  <si>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</si>
  <si>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</si>
  <si>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</si>
  <si>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</si>
  <si>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</si>
  <si>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</si>
  <si>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</si>
  <si>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</si>
  <si>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</si>
  <si>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</si>
  <si>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</si>
  <si>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</si>
  <si>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</si>
  <si>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</si>
  <si>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</si>
  <si>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</si>
  <si>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</si>
  <si>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</si>
  <si>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</si>
  <si>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</si>
  <si>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</si>
  <si>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</si>
  <si>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</si>
  <si>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</si>
  <si>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</si>
  <si>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</si>
  <si>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</si>
  <si>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</si>
  <si>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</si>
  <si>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</si>
  <si>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</si>
  <si>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</si>
  <si>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</si>
  <si>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</si>
  <si>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</si>
  <si>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</si>
  <si>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</si>
  <si>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</si>
  <si>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</si>
  <si>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</si>
  <si>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</si>
  <si>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</si>
  <si>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</si>
  <si>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</si>
  <si>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</si>
  <si>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</si>
  <si>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</si>
  <si>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</si>
  <si>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</si>
  <si>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</si>
  <si>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</si>
  <si>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</si>
  <si>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</si>
  <si>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</si>
  <si>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</si>
  <si>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</si>
  <si>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</si>
  <si>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</si>
  <si>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</si>
  <si>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</si>
  <si>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</si>
  <si>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</si>
  <si>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</si>
  <si>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</si>
  <si>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</si>
  <si>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</si>
  <si>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</si>
  <si>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</si>
  <si>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</si>
  <si>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</si>
  <si>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</si>
  <si>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</si>
  <si>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</si>
  <si>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</si>
  <si>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</si>
  <si>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</si>
  <si>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</si>
  <si>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</si>
  <si>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</si>
  <si>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</si>
  <si>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</si>
  <si>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</si>
  <si>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</si>
  <si>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</si>
  <si>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</si>
  <si>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</si>
  <si>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</si>
  <si>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</si>
  <si>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</si>
  <si>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</si>
  <si>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</si>
  <si>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</si>
  <si>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</si>
  <si>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</si>
  <si>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</si>
  <si>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</si>
  <si>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</si>
  <si>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</si>
  <si>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</si>
  <si>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</si>
  <si>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</si>
  <si>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</si>
  <si>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</si>
  <si>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</si>
  <si>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</si>
  <si>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</si>
  <si>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</si>
  <si>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</si>
  <si>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</si>
  <si>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</si>
  <si>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</si>
  <si>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</si>
  <si>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</si>
  <si>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</si>
  <si>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</si>
  <si>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</si>
  <si>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</si>
  <si>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</si>
  <si>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</si>
  <si>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</si>
  <si>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</si>
  <si>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</si>
  <si>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</si>
  <si>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</si>
  <si>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</si>
  <si>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</si>
  <si>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</si>
  <si>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</si>
  <si>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</si>
  <si>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</si>
  <si>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</si>
  <si>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</si>
  <si>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</si>
  <si>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</si>
  <si>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</si>
  <si>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</si>
  <si>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</si>
  <si>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</si>
  <si>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</si>
  <si>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</si>
  <si>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</si>
  <si>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</si>
  <si>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</si>
  <si>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</si>
  <si>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</si>
  <si>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</si>
  <si>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</si>
  <si>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</si>
  <si>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</si>
  <si>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</si>
  <si>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</si>
  <si>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</si>
  <si>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</si>
  <si>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</si>
  <si>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</si>
  <si>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</si>
  <si>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</si>
  <si>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</si>
  <si>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</si>
  <si>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</si>
  <si>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</si>
  <si>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</si>
  <si>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</si>
  <si>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</si>
  <si>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</si>
  <si>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</si>
  <si>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</si>
  <si>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</si>
  <si>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</si>
  <si>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</si>
  <si>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</si>
  <si>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</si>
  <si>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</si>
  <si>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</si>
  <si>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</si>
  <si>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</si>
  <si>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</si>
  <si>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</si>
  <si>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</si>
  <si>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</si>
  <si>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</si>
  <si>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</si>
  <si>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</si>
  <si>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</si>
  <si>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</si>
  <si>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</si>
  <si>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</si>
  <si>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</si>
  <si>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</si>
  <si>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</si>
  <si>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</si>
  <si>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</si>
  <si>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</si>
  <si>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</si>
  <si>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</si>
  <si>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</si>
  <si>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</si>
  <si>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</si>
  <si>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</si>
  <si>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</si>
  <si>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</si>
  <si>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</si>
  <si>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</si>
  <si>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</si>
  <si>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</si>
  <si>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</si>
  <si>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</si>
  <si>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</si>
  <si>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</si>
  <si>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</si>
  <si>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</si>
  <si>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</si>
  <si>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</si>
  <si>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</si>
  <si>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</si>
  <si>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</si>
  <si>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</si>
  <si>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</si>
  <si>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</si>
  <si>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</si>
  <si>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</si>
  <si>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</si>
  <si>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</si>
  <si>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</si>
  <si>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</si>
  <si>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</si>
  <si>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</si>
  <si>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</si>
  <si>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</si>
  <si>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</si>
  <si>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</si>
  <si>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</si>
  <si>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</si>
  <si>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</si>
  <si>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</si>
  <si>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</si>
  <si>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</si>
  <si>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</si>
  <si>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</si>
  <si>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</si>
  <si>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</si>
  <si>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</si>
  <si>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</si>
  <si>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</si>
  <si>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</si>
  <si>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</si>
  <si>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</si>
  <si>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</si>
  <si>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</si>
  <si>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</si>
  <si>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</si>
  <si>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</si>
  <si>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</si>
  <si>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</si>
  <si>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</si>
  <si>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</si>
  <si>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</si>
  <si>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</si>
  <si>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</si>
  <si>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</si>
  <si>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</si>
  <si>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</si>
  <si>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</si>
  <si>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</si>
  <si>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</si>
  <si>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</si>
  <si>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</si>
  <si>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</si>
  <si>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</si>
  <si>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</si>
  <si>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</si>
  <si>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</si>
  <si>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</si>
  <si>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</si>
  <si>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</si>
  <si>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</si>
  <si>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</si>
  <si>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</si>
  <si>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</si>
  <si>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</si>
  <si>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</si>
  <si>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</si>
  <si>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</si>
  <si>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</si>
  <si>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</si>
  <si>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</si>
  <si>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</si>
  <si>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</si>
  <si>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</si>
  <si>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</si>
  <si>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</si>
  <si>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</si>
  <si>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</si>
  <si>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</si>
  <si>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</si>
  <si>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</si>
  <si>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</si>
  <si>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</si>
  <si>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</si>
  <si>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</si>
  <si>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</si>
  <si>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</si>
  <si>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</si>
  <si>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</si>
  <si>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</si>
  <si>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</si>
  <si>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</si>
  <si>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</si>
  <si>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</si>
  <si>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</si>
  <si>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</si>
  <si>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</si>
  <si>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</si>
  <si>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</si>
  <si>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</si>
  <si>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</si>
  <si>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</si>
  <si>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</si>
  <si>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</si>
  <si>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</si>
  <si>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</si>
  <si>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</si>
  <si>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</si>
  <si>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</si>
  <si>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</si>
  <si>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</si>
  <si>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</si>
  <si>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</si>
  <si>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</si>
  <si>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</si>
  <si>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</si>
  <si>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</si>
  <si>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</si>
  <si>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</si>
  <si>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</si>
  <si>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</si>
  <si>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</si>
  <si>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</si>
  <si>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</si>
  <si>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</si>
  <si>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</si>
  <si>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</si>
  <si>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</si>
  <si>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</si>
  <si>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</si>
  <si>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</si>
  <si>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</si>
  <si>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</si>
  <si>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</si>
  <si>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</si>
  <si>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</si>
  <si>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</si>
  <si>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</si>
  <si>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</si>
  <si>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</si>
  <si>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</si>
  <si>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</si>
  <si>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</si>
  <si>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</si>
  <si>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</si>
  <si>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</si>
  <si>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</si>
  <si>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</si>
  <si>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</si>
  <si>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</si>
  <si>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</si>
  <si>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</si>
  <si>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</si>
  <si>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</si>
  <si>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</si>
  <si>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</si>
  <si>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</si>
  <si>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</si>
  <si>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</si>
  <si>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</si>
  <si>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</si>
  <si>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</si>
  <si>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</si>
  <si>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</si>
  <si>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</si>
  <si>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</si>
  <si>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</si>
  <si>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</si>
  <si>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</si>
  <si>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</si>
  <si>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</si>
  <si>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</si>
  <si>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</si>
  <si>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</si>
  <si>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</si>
  <si>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</si>
  <si>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</si>
  <si>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</si>
  <si>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</si>
  <si>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</si>
  <si>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</si>
  <si>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</si>
  <si>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</si>
  <si>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</si>
  <si>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</si>
  <si>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</si>
  <si>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</si>
  <si>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</si>
  <si>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</si>
  <si>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</si>
  <si>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</si>
  <si>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</si>
  <si>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</si>
  <si>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</si>
  <si>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</si>
  <si>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</si>
  <si>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</si>
  <si>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</si>
  <si>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</si>
  <si>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</si>
  <si>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</si>
  <si>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</si>
  <si>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</si>
  <si>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</si>
  <si>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</si>
  <si>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</si>
  <si>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</si>
  <si>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</si>
  <si>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</si>
  <si>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</si>
  <si>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</si>
  <si>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</si>
  <si>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</si>
  <si>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</si>
  <si>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</si>
  <si>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</si>
  <si>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</si>
  <si>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</si>
  <si>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</si>
  <si>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</si>
  <si>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</si>
  <si>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</si>
  <si>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</si>
  <si>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</si>
  <si>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</si>
  <si>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</si>
  <si>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</si>
  <si>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</si>
  <si>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</si>
  <si>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</si>
  <si>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</si>
  <si>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</si>
  <si>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</si>
  <si>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</si>
  <si>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</si>
  <si>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</si>
  <si>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</si>
  <si>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</si>
  <si>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</si>
  <si>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</si>
  <si>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</si>
  <si>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</si>
  <si>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</si>
  <si>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</si>
  <si>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</si>
  <si>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</si>
  <si>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</si>
  <si>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</si>
  <si>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</si>
  <si>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</si>
  <si>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</si>
  <si>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</si>
  <si>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</si>
  <si>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</si>
  <si>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</si>
  <si>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</si>
  <si>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</si>
  <si>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</si>
  <si>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</si>
  <si>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</si>
  <si>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</si>
  <si>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</si>
  <si>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</si>
  <si>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</si>
  <si>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</si>
  <si>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</si>
  <si>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</si>
  <si>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</si>
  <si>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</si>
  <si>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</si>
  <si>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</si>
  <si>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</si>
  <si>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</si>
  <si>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</si>
  <si>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</si>
  <si>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</si>
  <si>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</si>
  <si>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</si>
  <si>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</si>
  <si>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</si>
  <si>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</si>
  <si>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</si>
  <si>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</si>
  <si>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</si>
  <si>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</si>
  <si>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</si>
  <si>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</si>
  <si>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</si>
  <si>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</si>
  <si>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</si>
  <si>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</si>
  <si>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</si>
  <si>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</si>
  <si>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</si>
  <si>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</si>
  <si>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</si>
  <si>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</si>
  <si>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</si>
  <si>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</si>
  <si>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</si>
  <si>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</si>
  <si>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</si>
  <si>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</si>
  <si>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</si>
  <si>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</si>
  <si>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</si>
  <si>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</si>
  <si>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</si>
  <si>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</si>
  <si>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</si>
  <si>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</si>
  <si>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</si>
  <si>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</si>
  <si>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</si>
  <si>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</si>
  <si>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</si>
  <si>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</si>
  <si>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</si>
  <si>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</si>
  <si>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</si>
  <si>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</si>
  <si>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</si>
  <si>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</si>
  <si>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</si>
  <si>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</si>
  <si>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</si>
  <si>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</si>
  <si>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</si>
  <si>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</si>
  <si>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</si>
  <si>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</si>
  <si>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</si>
  <si>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</si>
  <si>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</si>
  <si>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</si>
  <si>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</si>
  <si>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</si>
  <si>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</si>
  <si>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</si>
  <si>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</si>
  <si>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</si>
  <si>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</si>
  <si>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</si>
  <si>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</si>
  <si>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</si>
  <si>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</si>
  <si>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</si>
  <si>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</si>
  <si>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</si>
  <si>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</si>
  <si>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</si>
  <si>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</si>
  <si>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</si>
  <si>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</si>
  <si>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</si>
  <si>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</si>
  <si>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</si>
  <si>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</si>
  <si>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</si>
  <si>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</si>
  <si>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</si>
  <si>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</si>
  <si>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</si>
  <si>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</si>
  <si>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</si>
  <si>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</si>
  <si>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</si>
  <si>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</si>
  <si>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</si>
  <si>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</si>
  <si>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</si>
  <si>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</si>
  <si>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</si>
  <si>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</si>
  <si>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</si>
  <si>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</si>
  <si>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</si>
  <si>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</si>
  <si>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</si>
  <si>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</si>
  <si>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</si>
  <si>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</si>
  <si>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</si>
  <si>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</si>
  <si>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</si>
  <si>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</si>
  <si>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</si>
  <si>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</si>
  <si>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</si>
  <si>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</si>
  <si>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</si>
  <si>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</si>
  <si>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</si>
  <si>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</si>
  <si>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</si>
  <si>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</si>
  <si>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</si>
  <si>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</si>
  <si>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</si>
  <si>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</si>
  <si>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</si>
  <si>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</si>
  <si>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</si>
  <si>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</si>
  <si>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</si>
  <si>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</si>
  <si>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</si>
  <si>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</si>
  <si>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</si>
  <si>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</si>
  <si>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</si>
  <si>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</si>
  <si>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</si>
  <si>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</si>
  <si>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</si>
  <si>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</si>
  <si>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</si>
  <si>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</si>
  <si>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</si>
  <si>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</si>
  <si>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</si>
  <si>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</si>
  <si>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</si>
  <si>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</si>
  <si>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</si>
  <si>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</si>
  <si>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</si>
  <si>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</si>
  <si>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</si>
  <si>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</si>
  <si>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</si>
  <si>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</si>
  <si>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</si>
  <si>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</si>
  <si>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</si>
  <si>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</si>
  <si>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</si>
  <si>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</si>
  <si>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</si>
  <si>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</si>
  <si>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</si>
  <si>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</si>
  <si>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</si>
  <si>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</si>
  <si>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</si>
  <si>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</si>
  <si>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</si>
  <si>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</si>
  <si>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</si>
  <si>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</si>
  <si>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</si>
  <si>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</si>
  <si>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</si>
  <si>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</si>
  <si>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</si>
  <si>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</si>
  <si>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</si>
  <si>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</si>
  <si>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</si>
  <si>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</si>
  <si>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</si>
  <si>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</si>
  <si>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</si>
  <si>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</si>
  <si>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</si>
  <si>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</si>
  <si>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</si>
  <si>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</si>
  <si>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</si>
  <si>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</si>
  <si>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</si>
  <si>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</si>
  <si>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</si>
  <si>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</si>
  <si>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</si>
  <si>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</si>
  <si>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</si>
  <si>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</si>
  <si>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</si>
  <si>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</si>
  <si>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</si>
  <si>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</si>
  <si>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</si>
  <si>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</si>
  <si>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</si>
  <si>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</si>
  <si>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</si>
  <si>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</si>
  <si>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</si>
  <si>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</si>
  <si>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</si>
  <si>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</si>
  <si>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</si>
  <si>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</si>
  <si>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</si>
  <si>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</si>
  <si>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</si>
  <si>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</si>
  <si>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</si>
  <si>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</si>
  <si>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</si>
  <si>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</si>
  <si>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</si>
  <si>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</si>
  <si>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</si>
  <si>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</si>
  <si>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</si>
  <si>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</si>
  <si>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</si>
  <si>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</si>
  <si>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</si>
  <si>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</si>
  <si>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</si>
  <si>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</si>
  <si>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</si>
  <si>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</si>
  <si>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</si>
  <si>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</si>
  <si>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</si>
  <si>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</si>
  <si>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</si>
  <si>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</si>
  <si>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</si>
  <si>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</si>
  <si>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</si>
  <si>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</si>
  <si>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</si>
  <si>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</si>
  <si>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</si>
  <si>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</si>
  <si>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</si>
  <si>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</si>
  <si>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</si>
  <si>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</si>
  <si>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</si>
  <si>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</si>
  <si>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</si>
  <si>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</si>
  <si>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</si>
  <si>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</si>
  <si>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</si>
  <si>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</si>
  <si>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</si>
  <si>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</si>
  <si>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</si>
  <si>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</si>
  <si>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</si>
  <si>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</si>
  <si>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</si>
  <si>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</si>
  <si>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</si>
  <si>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</si>
  <si>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</si>
  <si>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</si>
  <si>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</si>
  <si>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</si>
  <si>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</si>
  <si>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</si>
  <si>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</si>
  <si>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</si>
  <si>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</si>
  <si>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</si>
  <si>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</si>
  <si>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</si>
  <si>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</si>
  <si>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</si>
  <si>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</si>
  <si>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</si>
  <si>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</si>
  <si>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</si>
  <si>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</si>
  <si>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</si>
  <si>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</si>
  <si>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</si>
  <si>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</si>
  <si>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</si>
  <si>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</si>
  <si>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</si>
  <si>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</si>
  <si>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</si>
  <si>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</si>
  <si>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</si>
  <si>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</si>
  <si>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</si>
  <si>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</si>
  <si>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</si>
  <si>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</si>
  <si>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</si>
  <si>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</si>
  <si>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</si>
  <si>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</si>
  <si>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</si>
  <si>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</si>
  <si>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</si>
  <si>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</si>
  <si>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</si>
  <si>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</si>
  <si>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</si>
  <si>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</si>
  <si>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</si>
  <si>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</si>
  <si>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</si>
  <si>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</si>
  <si>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</si>
  <si>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</si>
  <si>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</si>
  <si>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</si>
  <si>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</si>
  <si>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</si>
  <si>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</si>
  <si>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</si>
  <si>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</si>
  <si>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</si>
  <si>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</si>
  <si>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</si>
  <si>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</si>
  <si>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</si>
  <si>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</si>
  <si>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</si>
  <si>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</si>
  <si>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</si>
  <si>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</si>
  <si>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</si>
  <si>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</si>
  <si>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</si>
  <si>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</si>
  <si>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</si>
  <si>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</si>
  <si>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</si>
  <si>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</si>
  <si>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</si>
  <si>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</si>
  <si>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</si>
  <si>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</si>
  <si>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</si>
  <si>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</si>
  <si>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</si>
  <si>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</si>
  <si>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</si>
  <si>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</si>
  <si>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</si>
  <si>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</si>
  <si>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</si>
  <si>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</si>
  <si>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</si>
  <si>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</si>
  <si>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</si>
  <si>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</si>
  <si>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</si>
  <si>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</si>
  <si>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</si>
  <si>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</si>
  <si>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</si>
  <si>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</si>
  <si>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</si>
  <si>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</si>
  <si>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</si>
  <si>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</si>
  <si>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</si>
  <si>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</si>
  <si>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</si>
  <si>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</si>
  <si>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</si>
  <si>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</si>
  <si>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</si>
  <si>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</si>
  <si>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</si>
  <si>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</si>
  <si>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</si>
  <si>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</si>
  <si>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</si>
  <si>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</si>
  <si>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</si>
  <si>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</si>
  <si>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</si>
  <si>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</si>
  <si>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</si>
  <si>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</si>
  <si>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</si>
  <si>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</si>
  <si>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</si>
  <si>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</si>
  <si>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</si>
  <si>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</si>
  <si>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</si>
  <si>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</si>
  <si>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</si>
  <si>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</si>
  <si>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</si>
  <si>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</si>
  <si>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</si>
  <si>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</si>
  <si>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</si>
  <si>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</si>
  <si>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</si>
  <si>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</si>
  <si>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</si>
  <si>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</si>
  <si>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</si>
  <si>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</si>
  <si>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</si>
  <si>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</si>
  <si>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</si>
  <si>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</si>
  <si>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</si>
  <si>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</si>
  <si>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</si>
  <si>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</si>
  <si>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</si>
  <si>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</si>
  <si>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</si>
  <si>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</si>
  <si>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</si>
  <si>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</si>
  <si>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</si>
  <si>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</si>
  <si>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</si>
  <si>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</si>
  <si>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</si>
  <si>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</si>
  <si>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</si>
  <si>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</si>
  <si>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</si>
  <si>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</si>
  <si>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</si>
  <si>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</si>
  <si>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</si>
  <si>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</si>
  <si>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</si>
  <si>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</si>
  <si>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</si>
  <si>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</si>
  <si>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</si>
  <si>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</si>
  <si>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</si>
  <si>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</si>
  <si>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</si>
  <si>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</si>
  <si>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</si>
  <si>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</si>
  <si>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</si>
  <si>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</si>
  <si>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</si>
  <si>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</si>
  <si>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</si>
  <si>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</si>
  <si>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</si>
  <si>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</si>
  <si>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</si>
  <si>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</si>
  <si>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</si>
  <si>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</si>
  <si>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</si>
  <si>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</si>
  <si>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</si>
  <si>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</si>
  <si>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</si>
  <si>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</si>
  <si>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</si>
  <si>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</si>
  <si>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</si>
  <si>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</si>
  <si>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</si>
  <si>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</si>
  <si>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</si>
  <si>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</si>
  <si>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</si>
  <si>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</si>
  <si>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</si>
  <si>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</si>
  <si>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</si>
  <si>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</si>
  <si>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</si>
  <si>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</si>
  <si>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</si>
  <si>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</si>
  <si>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</si>
  <si>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</si>
  <si>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</si>
  <si>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</si>
  <si>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</si>
  <si>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</si>
  <si>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</si>
  <si>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</si>
  <si>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</si>
  <si>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</si>
  <si>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</si>
  <si>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</si>
  <si>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</si>
  <si>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</si>
  <si>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</si>
  <si>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</si>
  <si>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</si>
  <si>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</si>
  <si>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</si>
  <si>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</si>
  <si>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</si>
  <si>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</si>
  <si>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</si>
  <si>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</si>
  <si>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</si>
  <si>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</si>
  <si>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</si>
  <si>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</si>
  <si>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</si>
  <si>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</si>
  <si>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</si>
  <si>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</si>
  <si>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</si>
  <si>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</si>
  <si>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</si>
  <si>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</si>
  <si>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</si>
  <si>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</si>
  <si>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</si>
  <si>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</si>
  <si>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</si>
  <si>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</si>
  <si>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</si>
  <si>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</si>
  <si>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</si>
  <si>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</si>
  <si>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</si>
  <si>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</si>
  <si>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</si>
  <si>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</si>
  <si>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</si>
  <si>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</si>
  <si>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</si>
  <si>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</si>
  <si>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</si>
  <si>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</si>
  <si>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</si>
  <si>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</si>
  <si>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</si>
  <si>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</si>
  <si>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</si>
  <si>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</si>
  <si>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</si>
  <si>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</si>
  <si>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</si>
  <si>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</si>
  <si>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</si>
  <si>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</si>
  <si>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</si>
  <si>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</si>
  <si>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</si>
  <si>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</si>
  <si>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</si>
  <si>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</si>
  <si>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</si>
  <si>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</si>
  <si>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</si>
  <si>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</si>
  <si>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</si>
  <si>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</si>
  <si>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</si>
  <si>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</si>
  <si>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</si>
  <si>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</si>
  <si>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</si>
  <si>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</si>
  <si>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</si>
  <si>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</si>
  <si>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</si>
  <si>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</si>
  <si>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</si>
  <si>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</si>
  <si>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</si>
  <si>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</si>
  <si>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</si>
  <si>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</si>
  <si>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</si>
  <si>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</si>
  <si>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</si>
  <si>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</si>
  <si>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</si>
  <si>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</si>
  <si>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</si>
  <si>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</si>
  <si>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</si>
  <si>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</si>
  <si>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</si>
  <si>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</si>
  <si>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</si>
  <si>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</si>
  <si>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</si>
  <si>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</si>
  <si>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</si>
  <si>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</si>
  <si>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</si>
  <si>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</si>
  <si>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</si>
  <si>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</si>
  <si>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</si>
  <si>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</si>
  <si>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</si>
  <si>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</si>
  <si>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</si>
  <si>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</si>
  <si>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</si>
  <si>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</si>
  <si>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</si>
  <si>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</si>
  <si>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</si>
  <si>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</si>
  <si>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</si>
  <si>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</si>
  <si>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</si>
  <si>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</si>
  <si>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</si>
  <si>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</si>
  <si>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</si>
  <si>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</si>
  <si>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</si>
  <si>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</si>
  <si>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</si>
  <si>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</si>
  <si>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</si>
  <si>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</si>
  <si>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</si>
  <si>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</si>
  <si>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</si>
  <si>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</si>
  <si>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</si>
  <si>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</si>
  <si>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</si>
  <si>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</si>
  <si>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</si>
  <si>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</si>
  <si>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</si>
  <si>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</si>
  <si>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</si>
  <si>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</si>
  <si>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</si>
  <si>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</si>
  <si>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</si>
  <si>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</si>
  <si>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</si>
  <si>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</si>
  <si>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</si>
  <si>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</si>
  <si>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</si>
  <si>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</si>
  <si>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</si>
  <si>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</si>
  <si>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</si>
  <si>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</si>
  <si>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</si>
  <si>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</si>
  <si>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</si>
  <si>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</si>
  <si>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</si>
  <si>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</si>
  <si>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</si>
  <si>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</si>
  <si>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</si>
  <si>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</si>
  <si>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</si>
  <si>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</si>
  <si>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</si>
  <si>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</si>
  <si>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</si>
  <si>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</si>
  <si>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</si>
  <si>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</si>
  <si>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</si>
  <si>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</si>
  <si>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</si>
  <si>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</si>
  <si>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</si>
  <si>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</si>
  <si>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</si>
  <si>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</si>
  <si>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</si>
  <si>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</si>
  <si>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</si>
  <si>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</si>
  <si>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</si>
  <si>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</si>
  <si>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</si>
  <si>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</si>
  <si>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</si>
  <si>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</si>
  <si>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</si>
  <si>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</si>
  <si>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</si>
  <si>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</si>
  <si>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</si>
  <si>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</si>
  <si>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</si>
  <si>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</si>
  <si>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</si>
  <si>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</si>
  <si>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</si>
  <si>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</si>
  <si>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</si>
  <si>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</si>
  <si>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</si>
  <si>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</si>
  <si>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</si>
  <si>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</si>
  <si>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</si>
  <si>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</si>
  <si>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</si>
  <si>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</si>
  <si>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</si>
  <si>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</si>
  <si>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</si>
  <si>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</si>
  <si>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</si>
  <si>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</si>
  <si>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</si>
  <si>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</si>
  <si>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</si>
  <si>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</si>
  <si>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</si>
  <si>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</si>
  <si>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</si>
  <si>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</si>
  <si>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</si>
  <si>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</si>
  <si>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</si>
  <si>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</si>
  <si>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</si>
  <si>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</si>
  <si>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</si>
  <si>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</si>
  <si>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</si>
  <si>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</si>
  <si>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</si>
  <si>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</si>
  <si>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</si>
  <si>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</si>
  <si>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</si>
  <si>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</si>
  <si>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</si>
  <si>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</si>
  <si>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</si>
  <si>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</si>
  <si>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</si>
  <si>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</si>
  <si>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</si>
  <si>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</si>
  <si>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</si>
  <si>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</si>
  <si>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</si>
  <si>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</si>
  <si>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</si>
  <si>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</si>
  <si>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</si>
  <si>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</si>
  <si>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</si>
  <si>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</si>
  <si>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</si>
  <si>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</si>
  <si>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</si>
  <si>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</si>
  <si>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</si>
  <si>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</si>
  <si>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</si>
  <si>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</si>
  <si>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</si>
  <si>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</si>
  <si>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</si>
  <si>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</si>
  <si>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</si>
  <si>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</si>
  <si>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</si>
  <si>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</si>
  <si>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</si>
  <si>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</si>
  <si>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</si>
  <si>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</si>
  <si>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</si>
  <si>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</si>
  <si>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</si>
  <si>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</si>
  <si>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</si>
  <si>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</si>
  <si>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</si>
  <si>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</si>
  <si>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</si>
  <si>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</si>
  <si>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</si>
  <si>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</si>
  <si>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</si>
  <si>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</si>
  <si>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</si>
  <si>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</si>
  <si>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</si>
  <si>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</si>
  <si>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</si>
  <si>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</si>
  <si>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</si>
  <si>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</si>
  <si>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</si>
  <si>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</si>
  <si>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</si>
  <si>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</si>
  <si>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</si>
  <si>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</si>
  <si>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</si>
  <si>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</si>
  <si>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</si>
  <si>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</si>
  <si>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</si>
  <si>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</si>
  <si>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</si>
  <si>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</si>
  <si>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</si>
  <si>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</si>
  <si>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</si>
  <si>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</si>
  <si>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</si>
  <si>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</si>
  <si>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</si>
  <si>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</si>
  <si>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</si>
  <si>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</si>
  <si>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</si>
  <si>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</si>
  <si>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</si>
  <si>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</si>
  <si>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</si>
  <si>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</si>
  <si>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</si>
  <si>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</si>
  <si>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</si>
  <si>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</si>
  <si>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</si>
  <si>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</si>
  <si>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</si>
  <si>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</si>
  <si>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</si>
  <si>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</si>
  <si>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</si>
  <si>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</si>
  <si>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</si>
  <si>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</si>
  <si>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</si>
  <si>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</si>
  <si>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</si>
  <si>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</si>
  <si>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</si>
  <si>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</si>
  <si>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</si>
  <si>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</si>
  <si>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</si>
  <si>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</si>
  <si>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</si>
  <si>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</si>
  <si>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</si>
  <si>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</si>
  <si>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</si>
  <si>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</si>
  <si>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</si>
  <si>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</si>
  <si>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</si>
  <si>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</si>
  <si>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</si>
  <si>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</si>
  <si>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</si>
  <si>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</si>
  <si>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</si>
  <si>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</si>
  <si>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</si>
  <si>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</si>
  <si>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</si>
  <si>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</si>
  <si>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</si>
  <si>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</si>
  <si>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</si>
  <si>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</si>
  <si>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</si>
  <si>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</si>
  <si>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</si>
  <si>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</si>
  <si>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</si>
  <si>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</si>
  <si>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</si>
  <si>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</si>
  <si>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</si>
  <si>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</si>
  <si>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</si>
  <si>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</si>
  <si>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</si>
  <si>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</si>
  <si>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</si>
  <si>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</si>
  <si>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</si>
  <si>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</si>
  <si>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</si>
  <si>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</si>
  <si>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</si>
  <si>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</si>
  <si>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</si>
  <si>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</si>
  <si>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</si>
  <si>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</si>
  <si>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</si>
  <si>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</si>
  <si>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</si>
  <si>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</si>
  <si>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</si>
  <si>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</si>
  <si>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</si>
  <si>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</si>
  <si>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</si>
  <si>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</si>
  <si>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</si>
  <si>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</si>
  <si>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</si>
  <si>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</si>
  <si>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</si>
  <si>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</si>
  <si>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</si>
  <si>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</si>
  <si>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</si>
  <si>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</si>
  <si>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</si>
  <si>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</si>
  <si>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</si>
  <si>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</si>
  <si>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</si>
  <si>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</si>
  <si>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</si>
  <si>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</si>
  <si>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</si>
  <si>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</si>
  <si>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</si>
  <si>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</si>
  <si>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</si>
  <si>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</si>
  <si>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</si>
  <si>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</si>
  <si>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</si>
  <si>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</si>
  <si>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</si>
  <si>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</si>
  <si>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</si>
  <si>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</si>
  <si>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</si>
  <si>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</si>
  <si>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</si>
  <si>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</si>
  <si>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</si>
  <si>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</si>
  <si>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</si>
  <si>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</si>
  <si>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</si>
  <si>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</si>
  <si>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</si>
  <si>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</si>
  <si>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</si>
  <si>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</si>
  <si>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</si>
  <si>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</si>
  <si>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</si>
  <si>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</si>
  <si>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</si>
  <si>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</si>
  <si>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</si>
  <si>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</si>
  <si>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</si>
  <si>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</si>
  <si>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</si>
  <si>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</si>
  <si>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</si>
  <si>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</si>
  <si>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</si>
  <si>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</si>
  <si>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</si>
  <si>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</si>
  <si>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</si>
  <si>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</si>
  <si>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</si>
  <si>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</si>
  <si>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</si>
  <si>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</si>
  <si>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</si>
  <si>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</si>
  <si>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</si>
  <si>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</si>
  <si>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</si>
  <si>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</si>
  <si>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</si>
  <si>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</si>
  <si>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</si>
  <si>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</si>
  <si>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</si>
  <si>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</si>
  <si>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</si>
  <si>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</si>
  <si>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</si>
  <si>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</si>
  <si>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</si>
  <si>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</si>
  <si>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</si>
  <si>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</si>
  <si>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</si>
  <si>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</si>
  <si>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</si>
  <si>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</si>
  <si>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</si>
  <si>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</si>
  <si>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</si>
  <si>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</si>
  <si>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</si>
  <si>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</si>
  <si>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</si>
  <si>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</si>
  <si>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</si>
  <si>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</si>
  <si>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</si>
  <si>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</si>
  <si>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</si>
  <si>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</si>
  <si>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</si>
  <si>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</si>
  <si>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</si>
  <si>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</si>
  <si>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</si>
  <si>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</si>
  <si>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</si>
  <si>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</si>
  <si>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</si>
  <si>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</si>
  <si>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</si>
  <si>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</si>
  <si>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</si>
  <si>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</si>
  <si>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</si>
  <si>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</si>
  <si>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</si>
  <si>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</si>
  <si>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</si>
  <si>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</si>
  <si>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</si>
  <si>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</si>
  <si>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</si>
  <si>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</si>
  <si>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</si>
  <si>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</si>
  <si>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</si>
  <si>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</si>
  <si>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</si>
  <si>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</si>
  <si>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</si>
  <si>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</si>
  <si>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</si>
  <si>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</si>
  <si>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</si>
  <si>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</si>
  <si>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</si>
  <si>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</si>
  <si>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</si>
  <si>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</si>
  <si>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</si>
  <si>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</si>
  <si>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</si>
  <si>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</si>
  <si>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</si>
  <si>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</si>
  <si>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</si>
  <si>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</si>
  <si>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</si>
  <si>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</si>
  <si>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</si>
  <si>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</si>
  <si>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</si>
  <si>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</si>
  <si>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</si>
  <si>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</si>
  <si>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</si>
  <si>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</si>
  <si>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</si>
  <si>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</si>
  <si>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</si>
  <si>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</si>
  <si>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</si>
  <si>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</si>
  <si>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</si>
  <si>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</si>
  <si>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</si>
  <si>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</si>
  <si>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</si>
  <si>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</si>
  <si>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</si>
  <si>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</si>
  <si>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</si>
  <si>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</si>
  <si>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</si>
  <si>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</si>
  <si>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</si>
  <si>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</si>
  <si>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</si>
  <si>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</si>
  <si>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</si>
  <si>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</si>
  <si>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</si>
  <si>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</si>
  <si>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</si>
  <si>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</si>
  <si>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</si>
  <si>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</si>
  <si>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</si>
  <si>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</si>
  <si>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</si>
  <si>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</si>
  <si>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</si>
  <si>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</si>
  <si>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</si>
  <si>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</si>
  <si>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</si>
  <si>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</si>
  <si>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</si>
  <si>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</si>
  <si>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</si>
  <si>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</si>
  <si>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</si>
  <si>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</si>
  <si>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</si>
  <si>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</si>
  <si>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</si>
  <si>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</si>
  <si>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</si>
  <si>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</si>
  <si>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</si>
  <si>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</si>
  <si>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</si>
  <si>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</si>
  <si>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</si>
  <si>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</si>
  <si>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</si>
  <si>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</si>
  <si>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</si>
  <si>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</si>
  <si>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</si>
  <si>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</si>
  <si>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</si>
  <si>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</si>
  <si>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</si>
  <si>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</si>
  <si>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</si>
  <si>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</si>
  <si>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</si>
  <si>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</si>
  <si>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</si>
  <si>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</si>
  <si>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</si>
  <si>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</si>
  <si>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</si>
  <si>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</si>
  <si>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</si>
  <si>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</si>
  <si>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</si>
  <si>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</si>
  <si>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</si>
  <si>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</si>
  <si>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</si>
  <si>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</si>
  <si>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</si>
  <si>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</si>
  <si>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</si>
  <si>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</si>
  <si>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</si>
  <si>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</si>
  <si>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</si>
  <si>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</si>
  <si>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</si>
  <si>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</si>
  <si>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</si>
  <si>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</si>
  <si>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</si>
  <si>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</si>
  <si>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</si>
  <si>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</si>
  <si>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</si>
  <si>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</si>
  <si>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</si>
  <si>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</si>
  <si>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</si>
  <si>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</si>
  <si>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</si>
  <si>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</si>
  <si>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</si>
  <si>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</si>
  <si>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</si>
  <si>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</si>
  <si>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</si>
  <si>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</si>
  <si>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</si>
  <si>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</si>
  <si>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</si>
  <si>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</si>
  <si>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</si>
  <si>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</si>
  <si>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</si>
  <si>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</si>
  <si>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</si>
  <si>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</si>
  <si>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</si>
  <si>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</si>
  <si>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</si>
  <si>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</si>
  <si>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</si>
  <si>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</si>
  <si>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</si>
  <si>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</si>
  <si>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</si>
  <si>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</si>
  <si>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</si>
  <si>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</si>
  <si>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</si>
  <si>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</si>
  <si>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</si>
  <si>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</si>
  <si>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</si>
  <si>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</si>
  <si>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</si>
  <si>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</si>
  <si>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</si>
  <si>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</si>
  <si>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</si>
  <si>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</si>
  <si>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</si>
  <si>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</si>
  <si>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</si>
  <si>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</si>
  <si>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</si>
  <si>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</si>
  <si>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</si>
  <si>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</si>
  <si>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</si>
  <si>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</si>
  <si>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</si>
  <si>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</si>
  <si>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</si>
  <si>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</si>
  <si>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</si>
  <si>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</si>
  <si>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</si>
  <si>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</si>
  <si>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</si>
  <si>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</si>
  <si>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</si>
  <si>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</si>
  <si>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</si>
  <si>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</si>
  <si>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</si>
  <si>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</si>
  <si>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</si>
  <si>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</si>
  <si>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</si>
  <si>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</si>
  <si>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</si>
  <si>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</si>
  <si>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</si>
  <si>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</si>
  <si>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</si>
  <si>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</si>
  <si>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</si>
  <si>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</si>
  <si>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</si>
  <si>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</si>
  <si>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</si>
  <si>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</si>
  <si>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</si>
  <si>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</si>
  <si>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</si>
  <si>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</si>
  <si>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</si>
  <si>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</si>
  <si>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</si>
  <si>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</si>
  <si>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</si>
  <si>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</si>
  <si>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</si>
  <si>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</si>
  <si>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</si>
  <si>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</si>
  <si>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</si>
  <si>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</si>
  <si>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</si>
  <si>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</si>
  <si>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</si>
  <si>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</si>
  <si>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</si>
  <si>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</si>
  <si>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</si>
  <si>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</si>
  <si>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</si>
  <si>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</si>
  <si>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</si>
  <si>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</si>
  <si>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</si>
  <si>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</si>
  <si>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</si>
  <si>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</si>
  <si>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</si>
  <si>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</si>
  <si>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</si>
  <si>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</si>
  <si>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</si>
  <si>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</si>
  <si>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</si>
  <si>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</si>
  <si>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</si>
  <si>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</si>
  <si>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</si>
  <si>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</si>
  <si>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</si>
  <si>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</si>
  <si>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</si>
  <si>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</si>
  <si>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</si>
  <si>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</si>
  <si>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</si>
  <si>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</si>
  <si>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</si>
  <si>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</si>
  <si>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</si>
  <si>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</si>
  <si>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</si>
  <si>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</si>
  <si>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</si>
  <si>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</si>
  <si>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</si>
  <si>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</si>
  <si>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</si>
  <si>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</si>
  <si>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</si>
  <si>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</si>
  <si>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</si>
  <si>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</si>
  <si>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</si>
  <si>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</si>
  <si>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</si>
  <si>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</si>
  <si>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</si>
  <si>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</si>
  <si>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</si>
  <si>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</si>
  <si>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</si>
  <si>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</si>
  <si>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</si>
  <si>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</si>
  <si>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</si>
  <si>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</si>
  <si>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</si>
  <si>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</si>
  <si>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</si>
  <si>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</si>
  <si>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</si>
  <si>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</si>
  <si>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</si>
  <si>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</si>
  <si>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</si>
  <si>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</si>
  <si>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</si>
  <si>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</si>
  <si>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</si>
  <si>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</si>
  <si>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</si>
  <si>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</si>
  <si>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</si>
  <si>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</si>
  <si>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</si>
  <si>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</si>
  <si>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</si>
  <si>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</si>
  <si>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</si>
  <si>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</si>
  <si>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</si>
  <si>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</si>
  <si>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</si>
  <si>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</si>
  <si>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</si>
  <si>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</si>
  <si>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</si>
  <si>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</si>
  <si>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</si>
  <si>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</si>
  <si>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</si>
  <si>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</si>
  <si>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</si>
  <si>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</si>
  <si>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</si>
  <si>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</si>
  <si>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</si>
  <si>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</si>
  <si>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</si>
  <si>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</si>
  <si>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</si>
  <si>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</si>
  <si>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</si>
  <si>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</si>
  <si>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</si>
  <si>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</si>
  <si>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</si>
  <si>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</si>
  <si>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</si>
  <si>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</si>
  <si>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</si>
  <si>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</si>
  <si>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</si>
  <si>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</si>
  <si>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</si>
  <si>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</si>
  <si>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</si>
  <si>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</si>
  <si>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</si>
  <si>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</si>
  <si>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</si>
  <si>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</si>
  <si>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</si>
  <si>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</si>
  <si>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</si>
  <si>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</si>
  <si>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</si>
  <si>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</si>
  <si>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</si>
  <si>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</si>
  <si>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</si>
  <si>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</si>
  <si>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</si>
  <si>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</si>
  <si>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</si>
  <si>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</si>
  <si>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</si>
  <si>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</si>
  <si>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</si>
  <si>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</si>
  <si>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</si>
  <si>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</si>
  <si>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</si>
  <si>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</si>
  <si>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</si>
  <si>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</si>
  <si>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</si>
  <si>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</si>
  <si>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</si>
  <si>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</si>
  <si>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</si>
  <si>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</si>
  <si>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</si>
  <si>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</si>
  <si>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</si>
  <si>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</si>
  <si>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</si>
  <si>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</si>
  <si>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</si>
  <si>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</si>
  <si>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</si>
  <si>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</si>
  <si>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</si>
  <si>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</si>
  <si>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</si>
  <si>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</si>
  <si>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</si>
  <si>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</si>
  <si>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</si>
  <si>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</si>
  <si>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</si>
  <si>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</si>
  <si>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</si>
  <si>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</si>
  <si>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</si>
  <si>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</si>
  <si>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</si>
  <si>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</si>
  <si>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</si>
  <si>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</si>
  <si>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</si>
  <si>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</si>
  <si>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</si>
  <si>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</si>
  <si>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</si>
  <si>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</si>
  <si>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</si>
  <si>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</si>
  <si>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</si>
  <si>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</si>
  <si>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</si>
  <si>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</si>
  <si>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</si>
  <si>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</si>
  <si>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</si>
  <si>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</si>
  <si>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</si>
  <si>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</si>
  <si>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</si>
  <si>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</si>
  <si>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</si>
  <si>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</si>
  <si>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</si>
  <si>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</si>
  <si>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</si>
  <si>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</si>
  <si>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</si>
  <si>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</si>
  <si>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</si>
  <si>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</si>
  <si>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</si>
  <si>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</si>
  <si>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</si>
  <si>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</si>
  <si>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</si>
  <si>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</si>
  <si>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</si>
  <si>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</si>
  <si>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</si>
  <si>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</si>
  <si>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</si>
  <si>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</si>
  <si>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</si>
  <si>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</si>
  <si>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</si>
  <si>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</si>
  <si>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</si>
  <si>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</si>
  <si>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</si>
  <si>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</si>
  <si>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</si>
  <si>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</si>
  <si>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</si>
  <si>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</si>
  <si>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</si>
  <si>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</si>
  <si>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</si>
  <si>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</si>
  <si>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</si>
  <si>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</si>
  <si>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</si>
  <si>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</si>
  <si>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</si>
  <si>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</si>
  <si>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</si>
  <si>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</si>
  <si>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</si>
  <si>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</si>
  <si>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</si>
  <si>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</si>
  <si>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</si>
  <si>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</si>
  <si>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</si>
  <si>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</si>
  <si>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</si>
  <si>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</si>
  <si>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</si>
  <si>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</si>
  <si>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</si>
  <si>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</si>
  <si>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</si>
  <si>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</si>
  <si>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</si>
  <si>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</si>
  <si>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</si>
  <si>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</si>
  <si>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</si>
  <si>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</si>
  <si>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</si>
  <si>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</si>
  <si>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</si>
  <si>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</si>
  <si>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</si>
  <si>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</si>
  <si>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</si>
  <si>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</si>
  <si>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</si>
  <si>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</si>
  <si>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</si>
  <si>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</si>
  <si>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</si>
  <si>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</si>
  <si>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</si>
  <si>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</si>
  <si>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</si>
  <si>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</si>
  <si>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</si>
  <si>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</si>
  <si>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</si>
  <si>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</si>
  <si>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</si>
  <si>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</si>
  <si>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</si>
  <si>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</si>
  <si>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</si>
  <si>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</si>
  <si>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</si>
  <si>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</si>
  <si>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</si>
  <si>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</si>
  <si>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</si>
  <si>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</si>
  <si>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</si>
  <si>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</si>
  <si>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</si>
  <si>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</si>
  <si>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</si>
  <si>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</si>
  <si>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</si>
  <si>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</si>
  <si>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</si>
  <si>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</si>
  <si>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</si>
  <si>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</si>
  <si>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</si>
  <si>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</si>
  <si>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</si>
  <si>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</si>
  <si>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</si>
  <si>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</si>
  <si>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</si>
  <si>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</si>
  <si>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</si>
  <si>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</si>
  <si>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</si>
  <si>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</si>
  <si>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</si>
  <si>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</si>
  <si>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</si>
  <si>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</si>
  <si>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</si>
  <si>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</si>
  <si>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</si>
  <si>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</si>
  <si>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</si>
  <si>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</si>
  <si>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</si>
  <si>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</si>
  <si>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</si>
  <si>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</si>
  <si>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</si>
  <si>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</si>
  <si>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</si>
  <si>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</si>
  <si>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</si>
  <si>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</si>
  <si>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</si>
  <si>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</si>
  <si>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</si>
  <si>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</si>
  <si>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</si>
  <si>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</si>
  <si>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</si>
  <si>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</si>
  <si>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</si>
  <si>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</si>
  <si>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</si>
  <si>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</si>
  <si>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</si>
  <si>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</si>
  <si>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</si>
  <si>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</si>
  <si>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</si>
  <si>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</si>
  <si>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</si>
  <si>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</si>
  <si>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</si>
  <si>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</si>
  <si>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</si>
  <si>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</si>
  <si>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</si>
  <si>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</si>
  <si>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</si>
  <si>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</si>
  <si>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</si>
  <si>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</si>
  <si>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</si>
  <si>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</si>
  <si>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</si>
  <si>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</si>
  <si>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</si>
  <si>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</si>
  <si>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</si>
  <si>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</si>
  <si>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</si>
  <si>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</si>
  <si>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</si>
  <si>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</si>
  <si>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</si>
  <si>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</si>
  <si>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</si>
  <si>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</si>
  <si>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</si>
  <si>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</si>
  <si>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</si>
  <si>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</si>
  <si>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</si>
  <si>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</si>
  <si>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</si>
  <si>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</si>
  <si>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</si>
  <si>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</si>
  <si>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</si>
  <si>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</si>
  <si>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</si>
  <si>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</si>
  <si>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</si>
  <si>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</si>
  <si>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</si>
  <si>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</si>
  <si>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</si>
  <si>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</si>
  <si>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</si>
  <si>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</si>
  <si>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</si>
  <si>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</si>
  <si>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</si>
  <si>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</si>
  <si>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</si>
  <si>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</si>
  <si>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</si>
  <si>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</si>
  <si>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</si>
  <si>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</si>
  <si>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</si>
  <si>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</si>
  <si>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</si>
  <si>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</si>
  <si>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</si>
  <si>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</si>
  <si>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</si>
  <si>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</si>
  <si>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</si>
  <si>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</si>
  <si>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</si>
  <si>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</si>
  <si>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</si>
  <si>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</si>
  <si>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</si>
  <si>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</si>
  <si>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</si>
  <si>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</si>
  <si>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</si>
  <si>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</si>
  <si>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</si>
  <si>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</si>
  <si>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</si>
  <si>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</si>
  <si>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</si>
  <si>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</si>
  <si>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</si>
  <si>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</si>
  <si>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</si>
  <si>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</si>
  <si>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</si>
  <si>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</si>
  <si>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</si>
  <si>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</si>
  <si>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</si>
  <si>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</si>
  <si>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</si>
  <si>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</si>
  <si>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</si>
  <si>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</si>
  <si>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</si>
  <si>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</si>
  <si>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</si>
  <si>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</si>
  <si>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</si>
  <si>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</si>
  <si>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</si>
  <si>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</si>
  <si>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</si>
  <si>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</si>
  <si>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</si>
  <si>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</si>
  <si>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</si>
  <si>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</si>
  <si>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</si>
  <si>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</si>
  <si>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</si>
  <si>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</si>
  <si>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</si>
  <si>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</si>
  <si>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</si>
  <si>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</si>
  <si>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</si>
  <si>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</si>
  <si>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</si>
  <si>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</si>
  <si>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</si>
  <si>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</si>
  <si>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</si>
  <si>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</si>
  <si>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</si>
  <si>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</si>
  <si>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</si>
  <si>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</si>
  <si>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</si>
  <si>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</si>
  <si>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</si>
  <si>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</si>
  <si>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</si>
  <si>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</si>
  <si>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</si>
  <si>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</si>
  <si>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</si>
  <si>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</si>
  <si>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</si>
  <si>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</si>
  <si>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</si>
  <si>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</si>
  <si>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</si>
  <si>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</si>
  <si>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</si>
  <si>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</si>
  <si>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</si>
  <si>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</si>
  <si>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</si>
  <si>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</si>
  <si>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</si>
  <si>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</si>
  <si>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</si>
  <si>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</si>
  <si>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</si>
  <si>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</si>
  <si>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</si>
  <si>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</si>
  <si>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</si>
  <si>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</si>
  <si>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</si>
  <si>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</si>
  <si>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</si>
  <si>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</si>
  <si>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</si>
  <si>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</si>
  <si>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</si>
  <si>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</si>
  <si>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</si>
  <si>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</si>
  <si>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</si>
  <si>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</si>
  <si>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</si>
  <si>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</si>
  <si>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</si>
  <si>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</si>
  <si>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</si>
  <si>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</si>
  <si>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</si>
  <si>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</si>
  <si>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</si>
  <si>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</si>
  <si>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</si>
  <si>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</si>
  <si>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</si>
  <si>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</si>
  <si>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</si>
  <si>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</si>
  <si>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</si>
  <si>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</si>
  <si>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</si>
  <si>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</si>
  <si>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</si>
  <si>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</si>
  <si>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</si>
  <si>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</si>
  <si>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</si>
  <si>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</si>
  <si>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</si>
  <si>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</si>
  <si>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</si>
  <si>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</si>
  <si>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</si>
  <si>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</si>
  <si>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</si>
  <si>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</si>
  <si>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</si>
  <si>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</si>
  <si>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</si>
  <si>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</si>
  <si>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</si>
  <si>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</si>
  <si>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</si>
  <si>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</si>
  <si>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</si>
  <si>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</si>
  <si>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</si>
  <si>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</si>
  <si>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</si>
  <si>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</si>
  <si>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</si>
  <si>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</si>
  <si>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</si>
  <si>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</si>
  <si>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</si>
  <si>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</si>
  <si>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</si>
  <si>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</si>
  <si>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</si>
  <si>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</si>
  <si>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</si>
  <si>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</si>
  <si>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</si>
  <si>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</si>
  <si>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</si>
  <si>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</si>
  <si>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</si>
  <si>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</si>
  <si>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</si>
  <si>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</si>
  <si>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</si>
  <si>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</si>
  <si>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</si>
  <si>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</si>
  <si>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</si>
  <si>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</si>
  <si>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</si>
  <si>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</si>
  <si>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</si>
  <si>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</si>
  <si>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</si>
  <si>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</si>
  <si>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</si>
  <si>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</si>
  <si>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</si>
  <si>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</si>
  <si>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</si>
  <si>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</si>
  <si>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</si>
  <si>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</si>
  <si>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</si>
  <si>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</si>
  <si>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</si>
  <si>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</si>
  <si>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</si>
  <si>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</si>
  <si>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</si>
  <si>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</si>
  <si>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</si>
  <si>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</si>
  <si>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</si>
  <si>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</si>
  <si>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</si>
  <si>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</si>
  <si>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</si>
  <si>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</si>
  <si>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</si>
  <si>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</si>
  <si>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</si>
  <si>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</si>
  <si>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</si>
  <si>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</si>
  <si>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</si>
  <si>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</si>
  <si>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</si>
  <si>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</si>
  <si>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</si>
  <si>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</si>
  <si>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</si>
  <si>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</si>
  <si>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</si>
  <si>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</si>
  <si>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</si>
  <si>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</si>
  <si>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</si>
  <si>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</si>
  <si>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</si>
  <si>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</si>
  <si>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</si>
  <si>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</si>
  <si>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</si>
  <si>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</si>
  <si>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</si>
  <si>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</si>
  <si>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</si>
  <si>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</si>
  <si>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</si>
  <si>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</si>
  <si>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</si>
  <si>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</si>
  <si>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</si>
  <si>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</si>
  <si>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</si>
  <si>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</si>
  <si>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</si>
  <si>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</si>
  <si>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</si>
  <si>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</si>
  <si>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</si>
  <si>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</si>
  <si>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</si>
  <si>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</si>
  <si>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</si>
  <si>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</si>
  <si>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</si>
  <si>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</si>
  <si>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</si>
  <si>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</si>
  <si>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</si>
  <si>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</si>
  <si>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</si>
  <si>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</si>
  <si>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</si>
  <si>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</si>
  <si>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</si>
  <si>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</si>
  <si>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</si>
  <si>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</si>
  <si>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</si>
  <si>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</si>
  <si>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</si>
  <si>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</si>
  <si>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</si>
  <si>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</si>
  <si>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</si>
  <si>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</si>
  <si>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</si>
  <si>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</si>
  <si>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</si>
  <si>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</si>
  <si>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</si>
  <si>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</si>
  <si>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</si>
  <si>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</si>
  <si>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</si>
  <si>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</si>
  <si>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</si>
  <si>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</si>
  <si>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</si>
  <si>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</si>
  <si>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</si>
  <si>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</si>
  <si>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</si>
  <si>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</si>
  <si>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</si>
  <si>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</si>
  <si>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</si>
  <si>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</si>
  <si>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</si>
  <si>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</si>
  <si>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</si>
  <si>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</si>
  <si>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</si>
  <si>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</si>
  <si>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</si>
  <si>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</si>
  <si>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</si>
  <si>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</si>
  <si>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</si>
  <si>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</si>
  <si>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</si>
  <si>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</si>
  <si>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</si>
  <si>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</si>
  <si>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</si>
  <si>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</si>
  <si>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</si>
  <si>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</si>
  <si>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</si>
  <si>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</si>
  <si>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</si>
  <si>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</si>
  <si>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</si>
  <si>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</si>
  <si>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</si>
  <si>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</si>
  <si>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</si>
  <si>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</si>
  <si>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</si>
  <si>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</si>
  <si>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</si>
  <si>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</si>
  <si>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</si>
  <si>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</si>
  <si>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</si>
  <si>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</si>
  <si>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</si>
  <si>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</si>
  <si>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</si>
  <si>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</si>
  <si>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</si>
  <si>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</si>
  <si>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</si>
  <si>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</si>
  <si>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</si>
  <si>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</si>
  <si>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</si>
  <si>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</si>
  <si>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</si>
  <si>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</si>
  <si>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</si>
  <si>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</si>
  <si>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</si>
  <si>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</si>
  <si>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</si>
  <si>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</si>
  <si>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</si>
  <si>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</si>
  <si>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</si>
  <si>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</si>
  <si>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</si>
  <si>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</si>
  <si>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</si>
  <si>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</si>
  <si>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</si>
  <si>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</si>
  <si>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</si>
  <si>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</si>
  <si>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</si>
  <si>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</si>
  <si>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</si>
  <si>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</si>
  <si>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</si>
  <si>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</si>
  <si>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</si>
  <si>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</si>
  <si>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</si>
  <si>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</si>
  <si>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</si>
  <si>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</si>
  <si>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</si>
  <si>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</si>
  <si>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</si>
  <si>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</si>
  <si>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</si>
  <si>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</si>
  <si>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</si>
  <si>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</si>
  <si>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</si>
  <si>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</si>
  <si>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</si>
  <si>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</si>
  <si>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</si>
  <si>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</si>
  <si>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</si>
  <si>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</si>
  <si>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</si>
  <si>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</si>
  <si>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</si>
  <si>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</si>
  <si>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</si>
  <si>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</si>
  <si>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</si>
  <si>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</si>
  <si>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</si>
  <si>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</si>
  <si>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</si>
  <si>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</si>
  <si>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</si>
  <si>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</si>
  <si>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</si>
  <si>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</si>
  <si>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</si>
  <si>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</si>
  <si>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</si>
  <si>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</si>
  <si>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</si>
  <si>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</si>
  <si>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</si>
  <si>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</si>
  <si>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</si>
  <si>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</si>
  <si>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</si>
  <si>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</si>
  <si>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</si>
  <si>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</si>
  <si>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</si>
  <si>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</si>
  <si>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</si>
  <si>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</si>
  <si>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</si>
  <si>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</si>
  <si>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</si>
  <si>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</si>
  <si>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</si>
  <si>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</si>
  <si>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</si>
  <si>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</si>
  <si>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</si>
  <si>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</si>
  <si>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</si>
  <si>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</si>
  <si>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</si>
  <si>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</si>
  <si>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</si>
  <si>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</si>
  <si>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</si>
  <si>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</si>
  <si>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</si>
  <si>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</si>
  <si>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</si>
  <si>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</si>
  <si>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</si>
  <si>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</si>
  <si>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</si>
  <si>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</si>
  <si>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</si>
  <si>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</si>
  <si>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</si>
  <si>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</si>
  <si>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</si>
  <si>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</si>
  <si>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</si>
  <si>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</si>
  <si>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</si>
  <si>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</si>
  <si>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</si>
  <si>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</si>
  <si>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</si>
  <si>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</si>
  <si>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</si>
  <si>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</si>
  <si>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</si>
  <si>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</si>
  <si>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</si>
  <si>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</si>
  <si>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</si>
  <si>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</si>
  <si>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</si>
  <si>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</si>
  <si>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</si>
  <si>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</si>
  <si>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</si>
  <si>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</si>
  <si>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</si>
  <si>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</si>
  <si>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</si>
  <si>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</si>
  <si>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</si>
  <si>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</si>
  <si>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</si>
  <si>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</si>
  <si>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</si>
  <si>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</si>
  <si>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</si>
  <si>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</si>
  <si>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</si>
  <si>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</si>
  <si>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</si>
  <si>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</si>
  <si>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</si>
  <si>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</si>
  <si>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</si>
  <si>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</si>
  <si>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</si>
  <si>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</si>
  <si>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</si>
  <si>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</si>
  <si>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</si>
  <si>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</si>
  <si>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</si>
  <si>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</si>
  <si>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</si>
  <si>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</si>
  <si>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</si>
  <si>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</si>
  <si>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</si>
  <si>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</si>
  <si>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</si>
  <si>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</si>
  <si>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</si>
  <si>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</si>
  <si>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</si>
  <si>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</si>
  <si>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</si>
  <si>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</si>
  <si>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</si>
  <si>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</si>
  <si>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</si>
  <si>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</si>
  <si>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</si>
  <si>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</si>
  <si>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</si>
  <si>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</si>
  <si>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</si>
  <si>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</si>
  <si>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</si>
  <si>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</si>
  <si>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</si>
  <si>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</si>
  <si>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</si>
  <si>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</si>
  <si>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</si>
  <si>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</si>
  <si>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</si>
  <si>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</si>
  <si>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</si>
  <si>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</si>
  <si>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</si>
  <si>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</si>
  <si>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</si>
  <si>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</si>
  <si>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</si>
  <si>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</si>
  <si>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</si>
  <si>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</si>
  <si>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</si>
  <si>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</si>
  <si>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</si>
  <si>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</si>
  <si>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</si>
  <si>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</si>
  <si>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</si>
  <si>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</si>
  <si>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</si>
  <si>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</si>
  <si>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</si>
  <si>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</si>
  <si>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</si>
  <si>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</si>
  <si>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</si>
  <si>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</si>
  <si>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</si>
  <si>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</si>
  <si>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</si>
  <si>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</si>
  <si>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</si>
  <si>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</si>
  <si>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</si>
  <si>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</si>
  <si>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</si>
  <si>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</si>
  <si>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</si>
  <si>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</si>
  <si>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</si>
  <si>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</si>
  <si>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</si>
  <si>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</si>
  <si>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</si>
  <si>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</si>
  <si>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</si>
  <si>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</si>
  <si>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</si>
  <si>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</si>
  <si>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</si>
  <si>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</si>
  <si>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</si>
  <si>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</si>
  <si>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</si>
  <si>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</si>
  <si>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</si>
  <si>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</si>
  <si>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</si>
  <si>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</si>
  <si>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</si>
  <si>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</si>
  <si>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</si>
  <si>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</si>
  <si>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</si>
  <si>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</si>
  <si>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</si>
  <si>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</si>
  <si>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</si>
  <si>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</si>
  <si>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</si>
  <si>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</si>
  <si>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</si>
  <si>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</si>
  <si>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</si>
  <si>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</si>
  <si>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</si>
  <si>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</si>
  <si>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</si>
  <si>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</si>
  <si>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</si>
  <si>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</si>
  <si>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</si>
  <si>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</si>
  <si>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</si>
  <si>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</si>
  <si>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</si>
  <si>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</si>
  <si>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</si>
  <si>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</si>
  <si>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</si>
  <si>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</si>
  <si>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</si>
  <si>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</si>
  <si>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</si>
  <si>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</si>
  <si>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</si>
  <si>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</si>
  <si>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</si>
  <si>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</si>
  <si>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</si>
  <si>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</si>
  <si>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</si>
  <si>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</si>
  <si>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</si>
  <si>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</si>
  <si>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</si>
  <si>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</si>
  <si>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</si>
  <si>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</si>
  <si>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</si>
  <si>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</si>
  <si>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</si>
  <si>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</si>
  <si>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</si>
  <si>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</si>
  <si>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</si>
  <si>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</si>
  <si>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</si>
  <si>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</si>
  <si>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</si>
  <si>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</si>
  <si>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</si>
  <si>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</si>
  <si>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</si>
  <si>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</si>
  <si>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</si>
  <si>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</si>
  <si>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</si>
  <si>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</si>
  <si>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</si>
  <si>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</si>
  <si>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</si>
  <si>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</si>
  <si>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</si>
  <si>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</si>
  <si>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</si>
  <si>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</si>
  <si>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</si>
  <si>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</si>
  <si>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</si>
  <si>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</si>
  <si>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</si>
  <si>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</si>
  <si>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</si>
  <si>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</si>
  <si>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</si>
  <si>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</si>
  <si>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</si>
  <si>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</si>
  <si>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</si>
  <si>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</si>
  <si>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</si>
  <si>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</si>
  <si>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</si>
  <si>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</si>
  <si>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</si>
  <si>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</si>
  <si>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</si>
  <si>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</si>
  <si>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</si>
  <si>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</si>
  <si>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</si>
  <si>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</si>
  <si>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</si>
  <si>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</si>
  <si>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</si>
  <si>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</si>
  <si>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</si>
  <si>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</si>
  <si>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</si>
  <si>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</si>
  <si>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</si>
  <si>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</si>
  <si>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</si>
  <si>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</si>
  <si>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</si>
  <si>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</si>
  <si>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</si>
  <si>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</si>
  <si>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</si>
  <si>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</si>
  <si>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</si>
  <si>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</si>
  <si>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</si>
  <si>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</si>
  <si>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</si>
  <si>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</si>
  <si>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</si>
  <si>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</si>
  <si>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</si>
  <si>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</si>
  <si>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</si>
  <si>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</si>
  <si>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</si>
  <si>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</si>
  <si>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</si>
  <si>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</si>
  <si>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</si>
  <si>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</si>
  <si>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</si>
  <si>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</si>
  <si>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</si>
  <si>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</si>
  <si>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</si>
  <si>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</si>
  <si>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</si>
  <si>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</si>
  <si>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</si>
  <si>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</si>
  <si>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</si>
  <si>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</si>
  <si>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</si>
  <si>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</si>
  <si>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</si>
  <si>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</si>
  <si>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</si>
  <si>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</si>
  <si>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</si>
  <si>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</si>
  <si>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</si>
  <si>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</si>
  <si>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</si>
  <si>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</si>
  <si>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</si>
  <si>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</si>
  <si>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</si>
  <si>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</si>
  <si>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</si>
  <si>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</si>
  <si>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</si>
  <si>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</si>
  <si>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</si>
  <si>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</si>
  <si>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</si>
  <si>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</si>
  <si>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</si>
  <si>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</si>
  <si>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</si>
  <si>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</si>
  <si>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</si>
  <si>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</si>
  <si>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</si>
  <si>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</si>
  <si>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</si>
  <si>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</si>
  <si>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</si>
  <si>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</si>
  <si>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</si>
  <si>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</si>
  <si>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</si>
  <si>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</si>
  <si>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</si>
  <si>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</si>
  <si>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</si>
  <si>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</si>
  <si>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</si>
  <si>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</si>
  <si>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</si>
  <si>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</si>
  <si>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</si>
  <si>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</si>
  <si>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</si>
  <si>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</si>
  <si>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</si>
  <si>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</si>
  <si>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</si>
  <si>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</si>
  <si>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</si>
  <si>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</si>
  <si>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</si>
  <si>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</si>
  <si>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</si>
  <si>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</si>
  <si>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</si>
  <si>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</si>
  <si>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</si>
  <si>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</si>
  <si>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</si>
  <si>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</si>
  <si>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</si>
  <si>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</si>
  <si>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</si>
  <si>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</si>
  <si>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</si>
  <si>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</si>
  <si>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</si>
  <si>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</si>
  <si>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</si>
  <si>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</si>
  <si>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</si>
  <si>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</si>
  <si>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</si>
  <si>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</si>
  <si>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</si>
  <si>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</si>
  <si>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</si>
  <si>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</si>
  <si>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</si>
  <si>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</si>
  <si>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</si>
  <si>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</si>
  <si>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</si>
  <si>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</si>
  <si>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</si>
  <si>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</si>
  <si>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</si>
  <si>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</si>
  <si>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</si>
  <si>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</si>
  <si>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</si>
  <si>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</si>
  <si>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</si>
  <si>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</si>
  <si>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</si>
  <si>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</si>
  <si>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</si>
  <si>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</si>
  <si>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</si>
  <si>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</si>
  <si>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</si>
  <si>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</si>
  <si>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</si>
  <si>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</si>
  <si>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</si>
  <si>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</si>
  <si>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</si>
  <si>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</si>
  <si>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</si>
  <si>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</si>
  <si>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</si>
  <si>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</si>
  <si>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</si>
  <si>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</si>
  <si>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</si>
  <si>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</si>
  <si>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</si>
  <si>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</si>
  <si>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</si>
  <si>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</si>
  <si>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</si>
  <si>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</si>
  <si>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</si>
  <si>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</si>
  <si>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</si>
  <si>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</si>
  <si>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</si>
  <si>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</si>
  <si>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</si>
  <si>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</si>
  <si>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</si>
  <si>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</si>
  <si>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</si>
  <si>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</si>
  <si>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</si>
  <si>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</si>
  <si>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</si>
  <si>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</si>
  <si>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</si>
  <si>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</si>
  <si>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</si>
  <si>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</si>
  <si>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</si>
  <si>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</si>
  <si>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</si>
  <si>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</si>
  <si>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</si>
  <si>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</si>
  <si>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</si>
  <si>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</si>
  <si>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</si>
  <si>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</si>
  <si>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</si>
  <si>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</si>
  <si>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</si>
  <si>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</si>
  <si>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</si>
  <si>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</si>
  <si>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</si>
  <si>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</si>
  <si>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</si>
  <si>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</si>
  <si>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</si>
  <si>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</si>
  <si>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</si>
  <si>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</si>
  <si>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</si>
  <si>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</si>
  <si>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</si>
  <si>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</si>
  <si>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</si>
  <si>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</si>
  <si>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</si>
  <si>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</si>
  <si>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</si>
  <si>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</si>
  <si>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</si>
  <si>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</si>
  <si>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</si>
  <si>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</si>
  <si>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</si>
  <si>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</si>
  <si>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</si>
  <si>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</si>
  <si>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</si>
  <si>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</si>
  <si>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</si>
  <si>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</si>
  <si>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</si>
  <si>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</si>
  <si>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</si>
  <si>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</si>
  <si>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</si>
  <si>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</si>
  <si>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</si>
  <si>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</si>
  <si>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</si>
  <si>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</si>
  <si>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</si>
  <si>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</si>
  <si>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</si>
  <si>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</si>
  <si>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</si>
  <si>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</si>
  <si>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</si>
  <si>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</si>
  <si>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</si>
  <si>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</si>
  <si>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</si>
  <si>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</si>
  <si>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</si>
  <si>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</si>
  <si>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</si>
  <si>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</si>
  <si>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</si>
  <si>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</si>
  <si>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</si>
  <si>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</si>
  <si>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</si>
  <si>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</si>
  <si>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</si>
  <si>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</si>
  <si>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</si>
  <si>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</si>
  <si>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</si>
  <si>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</si>
  <si>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</si>
  <si>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</si>
  <si>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</si>
  <si>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</si>
  <si>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</si>
  <si>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</si>
  <si>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</si>
  <si>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</si>
  <si>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</si>
  <si>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</si>
  <si>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</si>
  <si>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</si>
  <si>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</si>
  <si>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</si>
  <si>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</si>
  <si>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</si>
  <si>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</si>
  <si>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</si>
  <si>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</si>
  <si>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</si>
  <si>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</si>
  <si>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</si>
  <si>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</si>
  <si>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</si>
  <si>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</si>
  <si>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</si>
  <si>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</si>
  <si>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</si>
  <si>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</si>
  <si>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</si>
  <si>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</si>
  <si>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</si>
  <si>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</si>
  <si>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</si>
  <si>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</si>
  <si>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</si>
  <si>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</si>
  <si>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</si>
  <si>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</si>
  <si>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</si>
  <si>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</si>
  <si>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</si>
  <si>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</si>
  <si>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</si>
  <si>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</si>
  <si>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</si>
  <si>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</si>
  <si>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</si>
  <si>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</si>
  <si>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</si>
  <si>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</si>
  <si>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</si>
  <si>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</si>
  <si>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</si>
  <si>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</si>
  <si>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</si>
  <si>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</si>
  <si>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</si>
  <si>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</si>
  <si>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</si>
  <si>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</si>
  <si>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</si>
  <si>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</si>
  <si>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</si>
  <si>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</si>
  <si>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</si>
  <si>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</si>
  <si>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</si>
  <si>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</si>
  <si>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</si>
  <si>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</si>
  <si>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</si>
  <si>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</si>
  <si>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</si>
  <si>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</si>
  <si>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</si>
  <si>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</si>
  <si>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</si>
  <si>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</si>
  <si>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</si>
  <si>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</si>
  <si>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</si>
  <si>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</si>
  <si>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</si>
  <si>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</si>
  <si>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</si>
  <si>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</si>
  <si>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</si>
  <si>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</si>
  <si>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</si>
  <si>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</si>
  <si>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</si>
  <si>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</si>
  <si>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</si>
  <si>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</si>
  <si>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</si>
  <si>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</si>
  <si>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</si>
  <si>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</si>
  <si>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</si>
  <si>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</si>
  <si>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</si>
  <si>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</si>
  <si>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</si>
  <si>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</si>
  <si>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</si>
  <si>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</si>
  <si>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</si>
  <si>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</si>
  <si>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</si>
  <si>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</si>
  <si>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</si>
  <si>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</si>
  <si>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</si>
  <si>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</si>
  <si>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</si>
  <si>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</si>
  <si>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</si>
  <si>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</si>
  <si>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</si>
  <si>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</si>
  <si>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</si>
  <si>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</si>
  <si>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</si>
  <si>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</si>
  <si>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</si>
  <si>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</si>
  <si>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</si>
  <si>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</si>
  <si>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</si>
  <si>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</si>
  <si>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</si>
  <si>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</si>
  <si>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</si>
  <si>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</si>
  <si>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</si>
  <si>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</si>
  <si>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</si>
  <si>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</si>
  <si>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</si>
  <si>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</si>
  <si>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</si>
  <si>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</si>
  <si>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</si>
  <si>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</si>
  <si>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</si>
  <si>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</si>
  <si>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</si>
  <si>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</si>
  <si>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</si>
  <si>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</si>
  <si>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</si>
  <si>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</si>
  <si>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</si>
  <si>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</si>
  <si>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</si>
  <si>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</si>
  <si>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</si>
  <si>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</si>
  <si>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</si>
  <si>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</si>
  <si>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</si>
  <si>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</si>
  <si>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</si>
  <si>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</si>
  <si>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</si>
  <si>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</si>
  <si>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</si>
  <si>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</si>
  <si>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</si>
  <si>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</si>
  <si>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</si>
  <si>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</si>
  <si>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</si>
  <si>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</si>
  <si>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</si>
  <si>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</si>
  <si>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</si>
  <si>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</si>
  <si>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</si>
  <si>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</si>
  <si>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</si>
  <si>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</si>
  <si>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</si>
  <si>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</si>
  <si>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</si>
  <si>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</si>
  <si>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</si>
  <si>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</si>
  <si>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</si>
  <si>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</si>
  <si>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</si>
  <si>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</si>
  <si>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</si>
  <si>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</si>
  <si>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</si>
  <si>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</si>
  <si>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</si>
  <si>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</si>
  <si>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</si>
  <si>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</si>
  <si>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</si>
  <si>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</si>
  <si>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</si>
  <si>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</si>
  <si>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</si>
  <si>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</si>
  <si>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</si>
  <si>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</si>
  <si>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</si>
  <si>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</si>
  <si>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</si>
  <si>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</si>
  <si>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</si>
  <si>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</si>
  <si>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</si>
  <si>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</si>
  <si>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</si>
  <si>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</si>
  <si>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</si>
  <si>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</si>
  <si>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</si>
  <si>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</si>
  <si>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</si>
  <si>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</si>
  <si>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</si>
  <si>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</si>
  <si>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</si>
  <si>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</si>
  <si>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</si>
  <si>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</si>
  <si>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</si>
  <si>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</si>
  <si>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</si>
  <si>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</si>
  <si>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</si>
  <si>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</si>
  <si>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</si>
  <si>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</si>
  <si>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</si>
  <si>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</si>
  <si>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</si>
  <si>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</si>
  <si>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</si>
  <si>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</si>
  <si>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</si>
  <si>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</si>
  <si>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</si>
  <si>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</si>
  <si>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</si>
  <si>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</si>
  <si>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</si>
  <si>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</si>
  <si>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</si>
  <si>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</si>
  <si>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</si>
  <si>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</si>
  <si>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</si>
  <si>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</si>
  <si>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</si>
  <si>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</si>
  <si>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</si>
  <si>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</si>
  <si>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</si>
  <si>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</si>
  <si>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</si>
  <si>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</si>
  <si>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</si>
  <si>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</si>
  <si>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</si>
  <si>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</si>
  <si>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</si>
  <si>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</si>
  <si>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</si>
  <si>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</si>
  <si>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</si>
  <si>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</si>
  <si>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</si>
  <si>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</si>
  <si>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</si>
  <si>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</si>
  <si>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</si>
  <si>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</si>
  <si>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</si>
  <si>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</si>
  <si>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</si>
  <si>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</si>
  <si>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</si>
  <si>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</si>
  <si>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</si>
  <si>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</si>
  <si>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</si>
  <si>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</si>
  <si>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</si>
  <si>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</si>
  <si>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</si>
  <si>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</si>
  <si>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</si>
  <si>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</si>
  <si>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</si>
  <si>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</si>
  <si>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</si>
  <si>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</si>
  <si>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</si>
  <si>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</si>
  <si>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</si>
  <si>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</si>
  <si>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</si>
  <si>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</si>
  <si>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</si>
  <si>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</si>
  <si>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</si>
  <si>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</si>
  <si>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</si>
  <si>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</si>
  <si>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</si>
  <si>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</si>
  <si>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</si>
  <si>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</si>
  <si>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</si>
  <si>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</si>
  <si>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</si>
  <si>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</si>
  <si>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</si>
  <si>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</si>
  <si>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</si>
  <si>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</si>
  <si>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</si>
  <si>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</si>
  <si>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</si>
  <si>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</si>
  <si>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</si>
  <si>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</si>
  <si>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</si>
  <si>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</si>
  <si>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</si>
  <si>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</si>
  <si>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</si>
  <si>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</si>
  <si>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</si>
  <si>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</si>
  <si>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</si>
  <si>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</si>
  <si>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</si>
  <si>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</si>
  <si>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</si>
  <si>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</si>
  <si>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</si>
  <si>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</si>
  <si>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</si>
  <si>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</si>
  <si>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</si>
  <si>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</si>
  <si>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</si>
  <si>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</si>
  <si>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</si>
  <si>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</si>
  <si>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</si>
  <si>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</si>
  <si>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</si>
  <si>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</si>
  <si>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</si>
  <si>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</si>
  <si>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</si>
  <si>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</si>
  <si>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</si>
  <si>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</si>
  <si>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</si>
  <si>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</si>
  <si>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</si>
  <si>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</si>
  <si>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</si>
  <si>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</si>
  <si>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</si>
  <si>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</si>
  <si>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</si>
  <si>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</si>
  <si>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</si>
  <si>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</si>
  <si>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</si>
  <si>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</si>
  <si>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</si>
  <si>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</si>
  <si>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</si>
  <si>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</si>
  <si>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</si>
  <si>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</si>
  <si>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</si>
  <si>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</si>
  <si>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</si>
  <si>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</si>
  <si>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</si>
  <si>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</si>
  <si>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</si>
  <si>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</si>
  <si>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</si>
  <si>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</si>
  <si>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</si>
  <si>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</si>
  <si>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</si>
  <si>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</si>
  <si>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</si>
  <si>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</si>
  <si>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</si>
  <si>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</si>
  <si>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</si>
  <si>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</si>
  <si>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</si>
  <si>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</si>
  <si>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</si>
  <si>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</si>
  <si>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</si>
  <si>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</si>
  <si>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</si>
  <si>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</si>
  <si>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</si>
  <si>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</si>
  <si>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</si>
  <si>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</si>
  <si>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</si>
  <si>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</si>
  <si>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</si>
  <si>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</si>
  <si>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</si>
  <si>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</si>
  <si>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</si>
  <si>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</si>
  <si>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</si>
  <si>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</si>
  <si>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</si>
  <si>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</si>
  <si>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</si>
  <si>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</si>
  <si>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</si>
  <si>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</si>
  <si>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</si>
  <si>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</si>
  <si>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</si>
  <si>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</si>
  <si>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</si>
  <si>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</si>
  <si>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</si>
  <si>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</si>
  <si>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</si>
  <si>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</si>
  <si>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</si>
  <si>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</si>
  <si>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</si>
  <si>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</si>
  <si>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</si>
  <si>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</si>
  <si>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</si>
  <si>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</si>
  <si>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</si>
  <si>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</si>
  <si>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</si>
  <si>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</si>
  <si>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</si>
  <si>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</si>
  <si>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</si>
  <si>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</si>
  <si>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</si>
  <si>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</si>
  <si>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</si>
  <si>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</si>
  <si>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</si>
  <si>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</si>
  <si>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</si>
  <si>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</si>
  <si>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</si>
  <si>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</si>
  <si>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</si>
  <si>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</si>
  <si>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</si>
  <si>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</si>
  <si>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</si>
  <si>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</si>
  <si>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</si>
  <si>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</si>
  <si>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</si>
  <si>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</si>
  <si>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</si>
  <si>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</si>
  <si>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</si>
  <si>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</si>
  <si>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</si>
  <si>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</si>
  <si>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</si>
  <si>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</si>
  <si>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</si>
  <si>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</si>
  <si>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</si>
  <si>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</si>
  <si>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</si>
  <si>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</si>
  <si>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</si>
  <si>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</si>
  <si>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</si>
  <si>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</si>
  <si>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</si>
  <si>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</si>
  <si>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</si>
  <si>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</si>
  <si>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</si>
  <si>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</si>
  <si>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</si>
  <si>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</si>
  <si>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</si>
  <si>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</si>
  <si>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</si>
  <si>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</si>
  <si>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</si>
  <si>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</si>
  <si>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</si>
  <si>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</si>
  <si>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</si>
  <si>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</si>
  <si>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</si>
  <si>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</si>
  <si>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</si>
  <si>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</si>
  <si>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</si>
  <si>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</si>
  <si>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</si>
  <si>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</si>
  <si>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</si>
  <si>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</si>
  <si>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</si>
  <si>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</si>
  <si>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</si>
  <si>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</si>
  <si>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</si>
  <si>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</si>
  <si>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</si>
  <si>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</si>
  <si>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</si>
  <si>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</si>
  <si>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</si>
  <si>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</si>
  <si>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</si>
  <si>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</si>
  <si>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</si>
  <si>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</si>
  <si>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</si>
  <si>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</si>
  <si>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</si>
  <si>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</si>
  <si>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</si>
  <si>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</si>
  <si>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</si>
  <si>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</si>
  <si>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</si>
  <si>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</si>
  <si>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</si>
  <si>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</si>
  <si>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</si>
  <si>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</si>
  <si>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</si>
  <si>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</si>
  <si>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</si>
  <si>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</si>
  <si>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</si>
  <si>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</si>
  <si>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</si>
  <si>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</si>
  <si>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</si>
  <si>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</si>
  <si>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</si>
  <si>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</si>
  <si>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</si>
  <si>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</si>
  <si>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</si>
  <si>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</si>
  <si>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</si>
  <si>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</si>
  <si>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</si>
  <si>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</si>
  <si>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</si>
  <si>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</si>
  <si>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</si>
  <si>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</si>
  <si>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</si>
  <si>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</si>
  <si>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</si>
  <si>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</si>
  <si>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</si>
  <si>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</si>
  <si>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</si>
  <si>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</si>
  <si>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</si>
  <si>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</si>
  <si>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</si>
  <si>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</si>
  <si>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</si>
  <si>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</si>
  <si>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</si>
  <si>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</si>
  <si>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</si>
  <si>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</si>
  <si>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</si>
  <si>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</si>
  <si>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</si>
  <si>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</si>
  <si>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</si>
  <si>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</si>
  <si>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</si>
  <si>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</si>
  <si>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</si>
  <si>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</si>
  <si>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</si>
  <si>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</si>
  <si>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</si>
  <si>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</si>
  <si>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</si>
  <si>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</si>
  <si>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</si>
  <si>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</si>
  <si>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</si>
  <si>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</si>
  <si>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</si>
  <si>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</si>
  <si>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</si>
  <si>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</si>
  <si>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</si>
  <si>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</si>
  <si>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</si>
  <si>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</si>
  <si>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</si>
  <si>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</si>
  <si>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</si>
  <si>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</si>
  <si>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</si>
  <si>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</si>
  <si>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</si>
  <si>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</si>
  <si>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</si>
  <si>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</si>
  <si>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</si>
  <si>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</si>
  <si>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</si>
  <si>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</si>
  <si>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</si>
  <si>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</si>
  <si>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</si>
  <si>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</si>
  <si>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</si>
  <si>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</si>
  <si>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</si>
  <si>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</si>
  <si>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</si>
  <si>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</si>
  <si>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</si>
  <si>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</si>
  <si>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</si>
  <si>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</si>
  <si>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</si>
  <si>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</si>
  <si>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</si>
  <si>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</si>
  <si>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</si>
  <si>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</si>
  <si>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</si>
  <si>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</si>
  <si>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</si>
  <si>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</si>
  <si>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</si>
  <si>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</si>
  <si>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</si>
  <si>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</si>
  <si>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</si>
  <si>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</si>
  <si>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</si>
  <si>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</si>
  <si>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</si>
  <si>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</si>
  <si>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</si>
  <si>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</si>
  <si>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</si>
  <si>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</si>
  <si>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</si>
  <si>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</si>
  <si>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</si>
  <si>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</si>
  <si>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</si>
  <si>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</si>
  <si>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</si>
  <si>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</si>
  <si>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</si>
  <si>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</si>
  <si>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</si>
  <si>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</si>
  <si>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</si>
  <si>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</si>
  <si>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</si>
  <si>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</si>
  <si>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</si>
  <si>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</si>
  <si>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</si>
  <si>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</si>
  <si>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</si>
  <si>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</si>
  <si>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</si>
  <si>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</si>
  <si>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</si>
  <si>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</si>
  <si>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</si>
  <si>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</si>
  <si>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</si>
  <si>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</si>
  <si>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</si>
  <si>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</si>
  <si>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</si>
  <si>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</si>
  <si>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</si>
  <si>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</si>
  <si>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</si>
  <si>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</si>
  <si>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</si>
  <si>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</si>
  <si>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</si>
  <si>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</si>
  <si>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</si>
  <si>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</si>
  <si>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</si>
  <si>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</si>
  <si>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</si>
  <si>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</si>
  <si>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</si>
  <si>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</si>
  <si>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</si>
  <si>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</si>
  <si>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</si>
  <si>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</si>
  <si>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</si>
  <si>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</si>
  <si>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</si>
  <si>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</si>
  <si>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</si>
  <si>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</si>
  <si>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</si>
  <si>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</si>
  <si>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</si>
  <si>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</si>
  <si>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</si>
  <si>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</si>
  <si>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</si>
  <si>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</si>
  <si>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</si>
  <si>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</si>
  <si>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</si>
  <si>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</si>
  <si>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</si>
  <si>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</si>
  <si>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</si>
  <si>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</si>
  <si>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</si>
  <si>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</si>
  <si>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</si>
  <si>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</si>
  <si>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</si>
  <si>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</si>
  <si>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</si>
  <si>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</si>
  <si>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</si>
  <si>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</si>
  <si>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</si>
  <si>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</si>
  <si>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</si>
  <si>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</si>
  <si>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</si>
  <si>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</si>
  <si>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</si>
  <si>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</si>
  <si>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</si>
  <si>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</si>
  <si>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</si>
  <si>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</si>
  <si>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</si>
  <si>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</si>
  <si>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</si>
  <si>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</si>
  <si>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</si>
  <si>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</si>
  <si>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</si>
  <si>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</si>
  <si>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</si>
  <si>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</si>
  <si>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</si>
  <si>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</si>
  <si>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</si>
  <si>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</si>
  <si>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</si>
  <si>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</si>
  <si>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</si>
  <si>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</si>
  <si>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</si>
  <si>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</si>
  <si>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</si>
  <si>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</si>
  <si>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</si>
  <si>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</si>
  <si>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</si>
  <si>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</si>
  <si>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</si>
  <si>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</si>
  <si>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</si>
  <si>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</si>
  <si>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</si>
  <si>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</si>
  <si>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</si>
  <si>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</si>
  <si>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</si>
  <si>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</si>
  <si>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</si>
  <si>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</si>
  <si>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</si>
  <si>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</si>
  <si>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</si>
  <si>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</si>
  <si>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</si>
  <si>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</si>
  <si>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</si>
  <si>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</si>
  <si>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</si>
  <si>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</si>
  <si>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</si>
  <si>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</si>
  <si>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</si>
  <si>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</si>
  <si>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</si>
  <si>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</si>
  <si>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</si>
  <si>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</si>
  <si>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</si>
  <si>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</si>
  <si>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</si>
  <si>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</si>
  <si>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</si>
  <si>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</si>
  <si>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</si>
  <si>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</si>
  <si>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</si>
  <si>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</si>
  <si>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</si>
  <si>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</si>
  <si>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</si>
  <si>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</si>
  <si>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</si>
  <si>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</si>
  <si>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</si>
  <si>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</si>
  <si>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</si>
  <si>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</si>
  <si>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</si>
  <si>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</si>
  <si>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</si>
  <si>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</si>
  <si>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</si>
  <si>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</si>
  <si>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</si>
  <si>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</si>
  <si>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</si>
  <si>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</si>
  <si>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</si>
  <si>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</si>
  <si>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</si>
  <si>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</si>
  <si>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</si>
  <si>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</si>
  <si>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</si>
  <si>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</si>
  <si>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</si>
  <si>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</si>
  <si>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</si>
  <si>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</si>
  <si>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</si>
  <si>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</si>
  <si>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</si>
  <si>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</si>
  <si>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</si>
  <si>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</si>
  <si>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</si>
  <si>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</si>
  <si>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</si>
  <si>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</si>
  <si>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</si>
  <si>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</si>
  <si>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</si>
  <si>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</si>
  <si>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</si>
  <si>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</si>
  <si>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</si>
  <si>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</si>
  <si>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</si>
  <si>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</si>
  <si>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</si>
  <si>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</si>
  <si>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</si>
  <si>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</si>
  <si>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</si>
  <si>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</si>
  <si>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</si>
  <si>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</si>
  <si>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</si>
  <si>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</si>
  <si>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</si>
  <si>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</si>
  <si>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</si>
  <si>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</si>
  <si>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</si>
  <si>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</si>
  <si>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</si>
  <si>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</si>
  <si>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</si>
  <si>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</si>
  <si>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</si>
  <si>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</si>
  <si>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</si>
  <si>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</si>
  <si>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</si>
  <si>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</si>
  <si>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</si>
  <si>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</si>
  <si>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</si>
  <si>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</si>
  <si>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</si>
  <si>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</si>
  <si>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</si>
  <si>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</si>
  <si>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</si>
  <si>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</si>
  <si>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</si>
  <si>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</si>
  <si>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</si>
  <si>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</si>
  <si>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</si>
  <si>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</si>
  <si>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</si>
  <si>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</si>
  <si>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</si>
  <si>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</si>
  <si>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</si>
  <si>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</si>
  <si>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</si>
  <si>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</si>
  <si>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</si>
  <si>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</si>
  <si>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</si>
  <si>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</si>
  <si>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</si>
  <si>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</si>
  <si>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</si>
  <si>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</si>
  <si>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</si>
  <si>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</si>
  <si>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</si>
  <si>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</si>
  <si>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</si>
  <si>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</si>
  <si>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</si>
  <si>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</si>
  <si>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</si>
  <si>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</si>
  <si>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</si>
  <si>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</si>
  <si>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</si>
  <si>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</si>
  <si>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</si>
  <si>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</si>
  <si>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</si>
  <si>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</si>
  <si>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</si>
  <si>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</si>
  <si>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</si>
  <si>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</si>
  <si>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</si>
  <si>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</si>
  <si>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</si>
  <si>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</si>
  <si>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</si>
  <si>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</si>
  <si>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</si>
  <si>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</si>
  <si>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</si>
  <si>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</si>
  <si>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</si>
  <si>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</si>
  <si>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</si>
  <si>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</si>
  <si>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</si>
  <si>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</si>
  <si>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</si>
  <si>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</si>
  <si>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</si>
  <si>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</si>
  <si>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</si>
  <si>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</si>
  <si>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</si>
  <si>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</si>
  <si>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</si>
  <si>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</si>
  <si>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</si>
  <si>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</si>
  <si>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</si>
  <si>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</si>
  <si>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</si>
  <si>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</si>
  <si>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</si>
  <si>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</si>
  <si>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</si>
  <si>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</si>
  <si>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</si>
  <si>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</si>
  <si>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</si>
  <si>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</si>
  <si>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</si>
  <si>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</si>
  <si>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</si>
  <si>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</si>
  <si>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</si>
  <si>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</si>
  <si>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</si>
  <si>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</si>
  <si>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</si>
  <si>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</si>
  <si>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</si>
  <si>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</si>
  <si>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</si>
  <si>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</si>
  <si>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</si>
  <si>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</si>
  <si>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</si>
  <si>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</si>
  <si>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</si>
  <si>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</si>
  <si>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</si>
  <si>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</si>
  <si>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</si>
  <si>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</si>
  <si>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</si>
  <si>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</si>
  <si>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</si>
  <si>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</si>
  <si>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</si>
  <si>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</si>
  <si>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</si>
  <si>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</si>
  <si>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</si>
  <si>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</si>
  <si>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</si>
  <si>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</si>
  <si>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</si>
  <si>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</si>
  <si>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</si>
  <si>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</si>
  <si>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</si>
  <si>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</si>
  <si>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</si>
  <si>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</si>
  <si>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</si>
  <si>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</si>
  <si>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</si>
  <si>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</si>
  <si>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</si>
  <si>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</si>
  <si>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</si>
  <si>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</si>
  <si>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</si>
  <si>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</si>
  <si>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</si>
  <si>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</si>
  <si>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</si>
  <si>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</si>
  <si>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</si>
  <si>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</si>
  <si>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</si>
  <si>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</si>
  <si>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</si>
  <si>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</si>
  <si>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</si>
  <si>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</si>
  <si>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</si>
  <si>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</si>
  <si>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</si>
  <si>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</si>
  <si>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</si>
  <si>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</si>
  <si>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</si>
  <si>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</si>
  <si>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</si>
  <si>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</si>
  <si>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</si>
  <si>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</si>
  <si>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</si>
  <si>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</si>
  <si>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</si>
  <si>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</si>
  <si>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</si>
  <si>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</si>
  <si>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</si>
  <si>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</si>
  <si>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</si>
  <si>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</si>
  <si>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</si>
  <si>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</si>
  <si>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</si>
  <si>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</si>
  <si>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</si>
  <si>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</si>
  <si>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</si>
  <si>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</si>
  <si>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</si>
  <si>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</si>
  <si>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</si>
  <si>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</si>
  <si>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</si>
  <si>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</si>
  <si>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</si>
  <si>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</si>
  <si>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</si>
  <si>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</si>
  <si>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</si>
  <si>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</si>
  <si>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</si>
  <si>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</si>
  <si>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</si>
  <si>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</si>
  <si>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</si>
  <si>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</si>
  <si>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</si>
  <si>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</si>
  <si>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</si>
  <si>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</si>
  <si>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</si>
  <si>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</si>
  <si>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</si>
  <si>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</si>
  <si>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</si>
  <si>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</si>
  <si>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</si>
  <si>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</si>
  <si>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</si>
  <si>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</si>
  <si>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</si>
  <si>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</si>
  <si>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</si>
  <si>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</si>
  <si>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</si>
  <si>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</si>
  <si>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</si>
  <si>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</si>
  <si>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</si>
  <si>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</si>
  <si>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</si>
  <si>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</si>
  <si>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</si>
  <si>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</si>
  <si>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</si>
  <si>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</si>
  <si>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</si>
  <si>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</si>
  <si>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</si>
  <si>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</si>
  <si>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</si>
  <si>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</si>
  <si>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</si>
  <si>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</si>
  <si>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</si>
  <si>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</si>
  <si>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</si>
  <si>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</si>
  <si>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</si>
  <si>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</si>
  <si>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</si>
  <si>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</si>
  <si>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</si>
  <si>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</si>
  <si>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</si>
  <si>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</si>
  <si>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</si>
  <si>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</si>
  <si>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</si>
  <si>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</si>
  <si>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</si>
  <si>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</si>
  <si>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</si>
  <si>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</si>
  <si>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</si>
  <si>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</si>
  <si>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</si>
  <si>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</si>
  <si>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</si>
  <si>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</si>
  <si>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</si>
  <si>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</si>
  <si>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</si>
  <si>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</si>
  <si>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</si>
  <si>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</si>
  <si>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</si>
  <si>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</si>
  <si>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</si>
  <si>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</si>
  <si>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</si>
  <si>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</si>
  <si>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</si>
  <si>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</si>
  <si>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</si>
  <si>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</si>
  <si>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</si>
  <si>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</si>
  <si>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</si>
  <si>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</si>
  <si>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</si>
  <si>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</si>
  <si>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</si>
  <si>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</si>
  <si>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</si>
  <si>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</si>
  <si>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</si>
  <si>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</si>
  <si>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</si>
  <si>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</si>
  <si>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</si>
  <si>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</si>
  <si>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</si>
  <si>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</si>
  <si>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</si>
  <si>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</si>
  <si>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</si>
  <si>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</si>
  <si>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</si>
  <si>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</si>
  <si>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</si>
  <si>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</si>
  <si>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</si>
  <si>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</si>
  <si>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</si>
  <si>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</si>
  <si>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</si>
  <si>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</si>
  <si>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</si>
  <si>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</si>
  <si>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</si>
  <si>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</si>
  <si>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</si>
  <si>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</si>
  <si>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</si>
  <si>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</si>
  <si>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</si>
  <si>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</si>
  <si>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</si>
  <si>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</si>
  <si>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</si>
  <si>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</si>
  <si>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</si>
  <si>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</si>
  <si>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</si>
  <si>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</si>
  <si>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</si>
  <si>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</si>
  <si>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</si>
  <si>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</si>
  <si>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</si>
  <si>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</si>
  <si>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</si>
  <si>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</si>
  <si>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</si>
  <si>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</si>
  <si>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</si>
  <si>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</si>
  <si>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</si>
  <si>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</si>
  <si>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</si>
  <si>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</si>
  <si>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</si>
  <si>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</si>
  <si>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</si>
  <si>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</si>
  <si>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</si>
  <si>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</si>
  <si>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</si>
  <si>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</si>
  <si>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</si>
  <si>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</si>
  <si>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</si>
  <si>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</si>
  <si>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</si>
  <si>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</si>
  <si>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</si>
  <si>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</si>
  <si>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</si>
  <si>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</si>
  <si>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</si>
  <si>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</si>
  <si>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</si>
  <si>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</si>
  <si>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</si>
  <si>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</si>
  <si>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</si>
  <si>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</si>
  <si>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</si>
  <si>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</si>
  <si>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</si>
  <si>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</si>
  <si>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</si>
  <si>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</si>
  <si>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</si>
  <si>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</si>
  <si>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</si>
  <si>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</si>
  <si>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</si>
  <si>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</si>
  <si>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</si>
  <si>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</si>
  <si>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</si>
  <si>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</si>
  <si>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</si>
  <si>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</si>
  <si>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</si>
  <si>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</si>
  <si>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</si>
  <si>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</si>
  <si>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</si>
  <si>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</si>
  <si>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</si>
  <si>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</si>
  <si>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</si>
  <si>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</si>
  <si>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</si>
  <si>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</si>
  <si>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</si>
  <si>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</si>
  <si>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</si>
  <si>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</si>
  <si>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</si>
  <si>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</si>
  <si>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</si>
  <si>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</si>
  <si>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</si>
  <si>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</si>
  <si>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</si>
  <si>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</si>
  <si>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</si>
  <si>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</si>
  <si>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</si>
  <si>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</si>
  <si>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</si>
  <si>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</si>
  <si>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</si>
  <si>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</si>
  <si>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</si>
  <si>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</si>
  <si>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</si>
  <si>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</si>
  <si>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</si>
  <si>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</si>
  <si>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</si>
  <si>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</si>
  <si>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</si>
  <si>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</si>
  <si>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</si>
  <si>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</si>
  <si>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</si>
  <si>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</si>
  <si>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</si>
  <si>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</si>
  <si>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</si>
  <si>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</si>
  <si>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</si>
  <si>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</si>
  <si>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</si>
  <si>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</si>
  <si>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</si>
  <si>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</si>
  <si>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</si>
  <si>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</si>
  <si>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</si>
  <si>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</si>
  <si>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</si>
  <si>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</si>
  <si>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</si>
  <si>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</si>
  <si>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</si>
  <si>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</si>
  <si>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</si>
  <si>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</si>
  <si>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</si>
  <si>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</si>
  <si>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</si>
  <si>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</si>
  <si>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</si>
  <si>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</si>
  <si>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</si>
  <si>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</si>
  <si>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</si>
  <si>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</si>
  <si>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</si>
  <si>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</si>
  <si>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</si>
  <si>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</si>
  <si>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</si>
  <si>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</si>
  <si>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</si>
  <si>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</si>
  <si>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</si>
  <si>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</si>
  <si>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</si>
  <si>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</si>
  <si>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</si>
  <si>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</si>
  <si>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</si>
  <si>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</si>
  <si>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</si>
  <si>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</si>
  <si>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</si>
  <si>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</si>
  <si>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</si>
  <si>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</si>
  <si>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</si>
  <si>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</si>
  <si>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</si>
  <si>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</si>
  <si>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</si>
  <si>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</si>
  <si>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</si>
  <si>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</si>
  <si>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</si>
  <si>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</si>
  <si>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</si>
  <si>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</si>
  <si>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</si>
  <si>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</si>
  <si>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</si>
  <si>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</si>
  <si>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</si>
  <si>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</si>
  <si>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</si>
  <si>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</si>
  <si>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</si>
  <si>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</si>
  <si>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</si>
  <si>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</si>
  <si>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</si>
  <si>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</si>
  <si>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</si>
  <si>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</si>
  <si>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</si>
  <si>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</si>
  <si>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</si>
  <si>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</si>
  <si>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</si>
  <si>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</si>
  <si>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</si>
  <si>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</si>
  <si>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</si>
  <si>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</si>
  <si>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</si>
  <si>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</si>
  <si>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</si>
  <si>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</si>
  <si>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</si>
  <si>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</si>
  <si>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</si>
  <si>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</si>
  <si>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</si>
  <si>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</si>
  <si>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</si>
  <si>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</si>
  <si>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</si>
  <si>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</si>
  <si>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</si>
  <si>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</si>
  <si>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</si>
  <si>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</si>
  <si>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</si>
  <si>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</si>
  <si>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</si>
  <si>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</si>
  <si>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</si>
  <si>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</si>
  <si>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</si>
  <si>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</si>
  <si>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</si>
  <si>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</si>
  <si>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</si>
  <si>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</si>
  <si>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</si>
  <si>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</si>
  <si>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</si>
  <si>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</si>
  <si>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</si>
  <si>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</si>
  <si>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</si>
  <si>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</si>
  <si>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</si>
  <si>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</si>
  <si>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</si>
  <si>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</si>
  <si>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</si>
  <si>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</si>
  <si>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</si>
  <si>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</si>
  <si>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</si>
  <si>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</si>
  <si>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</si>
  <si>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</si>
  <si>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</si>
  <si>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</si>
  <si>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</si>
  <si>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</si>
  <si>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</si>
  <si>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</si>
  <si>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</si>
  <si>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</si>
  <si>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</si>
  <si>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</si>
  <si>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</si>
  <si>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</si>
  <si>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</si>
  <si>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</si>
  <si>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</si>
  <si>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</si>
  <si>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</si>
  <si>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</si>
  <si>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</si>
  <si>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</si>
  <si>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</si>
  <si>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</si>
  <si>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</si>
  <si>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</si>
  <si>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</si>
  <si>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</si>
  <si>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</si>
  <si>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</si>
  <si>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</si>
  <si>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</si>
  <si>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</si>
  <si>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</si>
  <si>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</si>
  <si>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</si>
  <si>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</si>
  <si>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</si>
  <si>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</si>
  <si>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</si>
  <si>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</si>
  <si>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</si>
  <si>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</si>
  <si>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</si>
  <si>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</si>
  <si>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</si>
  <si>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</si>
  <si>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</si>
  <si>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</si>
  <si>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</si>
  <si>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</si>
  <si>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</si>
  <si>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</si>
  <si>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</si>
  <si>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</si>
  <si>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</si>
  <si>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</si>
  <si>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</si>
  <si>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</si>
  <si>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</si>
  <si>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</si>
  <si>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</si>
  <si>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</si>
  <si>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</si>
  <si>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</si>
  <si>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</si>
  <si>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</si>
  <si>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</si>
  <si>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</si>
  <si>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</si>
  <si>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</si>
  <si>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</si>
  <si>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</si>
  <si>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</si>
  <si>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</si>
  <si>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</si>
  <si>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</si>
  <si>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</si>
  <si>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</si>
  <si>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</si>
  <si>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</si>
  <si>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</si>
  <si>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</si>
  <si>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</si>
  <si>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</si>
  <si>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</si>
  <si>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</si>
  <si>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</si>
  <si>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</si>
  <si>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</si>
  <si>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</si>
  <si>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</si>
  <si>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</si>
  <si>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</si>
  <si>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</si>
  <si>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</si>
  <si>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</si>
  <si>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</si>
  <si>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</si>
  <si>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</si>
  <si>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</si>
  <si>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</si>
  <si>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</si>
  <si>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</si>
  <si>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</si>
  <si>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</si>
  <si>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</si>
  <si>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</si>
  <si>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</si>
  <si>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</si>
  <si>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</si>
  <si>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</si>
  <si>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</si>
  <si>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</si>
  <si>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</si>
  <si>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</si>
  <si>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</si>
  <si>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</si>
  <si>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</si>
  <si>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</si>
  <si>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</si>
  <si>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</si>
  <si>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</si>
  <si>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</si>
  <si>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</si>
  <si>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</si>
  <si>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</si>
  <si>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</si>
  <si>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</si>
  <si>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</si>
  <si>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</si>
  <si>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</si>
  <si>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</si>
  <si>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</si>
  <si>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</si>
  <si>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</si>
  <si>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</si>
  <si>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</si>
  <si>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</si>
  <si>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</si>
  <si>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</si>
  <si>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</si>
  <si>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</si>
  <si>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</si>
  <si>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</si>
  <si>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</si>
  <si>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</si>
  <si>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</si>
  <si>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</si>
  <si>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</si>
  <si>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</si>
  <si>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</si>
  <si>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</si>
  <si>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</si>
  <si>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</si>
  <si>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</si>
  <si>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</si>
  <si>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</si>
  <si>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</si>
  <si>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</si>
  <si>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</si>
  <si>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</si>
  <si>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</si>
  <si>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</si>
  <si>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</si>
  <si>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</si>
  <si>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</si>
  <si>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</si>
  <si>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</si>
  <si>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</si>
  <si>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</si>
  <si>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</si>
  <si>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</si>
  <si>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</si>
  <si>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</si>
  <si>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</si>
  <si>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</si>
  <si>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</si>
  <si>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</si>
  <si>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</si>
  <si>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</si>
  <si>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</si>
  <si>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</si>
  <si>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</si>
  <si>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</si>
  <si>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</si>
  <si>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</si>
  <si>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</si>
  <si>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</si>
  <si>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</si>
  <si>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</si>
  <si>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</si>
  <si>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</si>
  <si>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</si>
  <si>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</si>
  <si>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</si>
  <si>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</si>
  <si>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</si>
  <si>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</si>
  <si>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</si>
  <si>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</si>
  <si>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</si>
  <si>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</si>
  <si>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</si>
  <si>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</si>
  <si>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</si>
  <si>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</si>
  <si>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</si>
  <si>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</si>
  <si>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</si>
  <si>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</si>
  <si>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</si>
  <si>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</si>
  <si>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</si>
  <si>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</si>
  <si>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</si>
  <si>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</si>
  <si>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</si>
  <si>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</si>
  <si>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</si>
  <si>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</si>
  <si>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</si>
  <si>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</si>
  <si>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</si>
  <si>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</si>
  <si>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</si>
  <si>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</si>
  <si>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</si>
  <si>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</si>
  <si>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</si>
  <si>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</si>
  <si>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</si>
  <si>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</si>
  <si>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</si>
  <si>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</si>
  <si>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</si>
  <si>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</si>
  <si>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</si>
  <si>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</si>
  <si>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</si>
  <si>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</si>
  <si>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</si>
  <si>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</si>
  <si>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</si>
  <si>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</si>
  <si>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</si>
  <si>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</si>
  <si>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</si>
  <si>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</si>
  <si>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</si>
  <si>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</si>
  <si>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</si>
  <si>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</si>
  <si>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</si>
  <si>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</si>
  <si>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</si>
  <si>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</si>
  <si>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</si>
  <si>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</si>
  <si>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</si>
  <si>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</si>
  <si>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</si>
  <si>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</si>
  <si>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</si>
  <si>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</si>
  <si>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</si>
  <si>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</si>
  <si>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</si>
  <si>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</si>
  <si>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</si>
  <si>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</si>
  <si>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</si>
  <si>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</si>
  <si>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</si>
  <si>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</si>
  <si>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</si>
  <si>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</si>
  <si>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</si>
  <si>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</si>
  <si>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</si>
  <si>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</si>
  <si>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</si>
  <si>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</si>
  <si>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</si>
  <si>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</si>
  <si>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</si>
  <si>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</si>
  <si>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</si>
  <si>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</si>
  <si>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</si>
  <si>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</si>
  <si>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</si>
  <si>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</si>
  <si>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</si>
  <si>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</si>
  <si>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</si>
  <si>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</si>
  <si>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</si>
  <si>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</si>
  <si>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</si>
  <si>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</si>
  <si>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</si>
  <si>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</si>
  <si>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</si>
  <si>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</si>
  <si>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</si>
  <si>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</si>
  <si>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</si>
  <si>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</si>
  <si>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</si>
  <si>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</si>
  <si>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</si>
  <si>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</si>
  <si>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</si>
  <si>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</si>
  <si>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</si>
  <si>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</si>
  <si>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</si>
  <si>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</si>
  <si>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</si>
  <si>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</si>
  <si>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</si>
  <si>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</si>
  <si>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</si>
  <si>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</si>
  <si>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</si>
  <si>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</si>
  <si>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</si>
  <si>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</si>
  <si>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</si>
  <si>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</si>
  <si>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</si>
  <si>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</si>
  <si>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</si>
  <si>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</si>
  <si>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</si>
  <si>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</si>
  <si>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</si>
  <si>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</si>
  <si>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</si>
  <si>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</si>
  <si>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</si>
  <si>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</si>
  <si>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</si>
  <si>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</si>
  <si>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</si>
  <si>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</si>
  <si>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</si>
  <si>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</si>
  <si>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</si>
  <si>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</si>
  <si>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</si>
  <si>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</si>
  <si>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</si>
  <si>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</si>
  <si>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</si>
  <si>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</si>
  <si>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</si>
  <si>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</si>
  <si>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</si>
  <si>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</si>
  <si>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</si>
  <si>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</si>
  <si>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</si>
  <si>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</si>
  <si>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</si>
  <si>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</si>
  <si>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</si>
  <si>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</si>
  <si>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</si>
  <si>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</si>
  <si>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</si>
  <si>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</si>
  <si>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</si>
  <si>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</si>
  <si>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</si>
  <si>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</si>
  <si>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</si>
  <si>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</si>
  <si>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</si>
  <si>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</si>
  <si>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</si>
  <si>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</si>
  <si>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</si>
  <si>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</si>
  <si>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</si>
  <si>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</si>
  <si>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</si>
  <si>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</si>
  <si>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</si>
  <si>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</si>
  <si>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</si>
  <si>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</si>
  <si>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</si>
  <si>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</si>
  <si>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</si>
  <si>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</si>
  <si>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</si>
  <si>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</si>
  <si>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</si>
  <si>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</si>
  <si>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</si>
  <si>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</si>
  <si>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</si>
  <si>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</si>
  <si>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</si>
  <si>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</si>
  <si>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</si>
  <si>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</si>
  <si>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</si>
  <si>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</si>
  <si>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</si>
  <si>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</si>
  <si>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</si>
  <si>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</si>
  <si>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</si>
  <si>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</si>
  <si>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</si>
  <si>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</si>
  <si>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</si>
  <si>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</si>
  <si>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</si>
  <si>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</si>
  <si>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</si>
  <si>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</si>
  <si>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</si>
  <si>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</si>
  <si>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</si>
  <si>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</si>
  <si>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</si>
  <si>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</si>
  <si>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</si>
  <si>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</si>
  <si>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</si>
  <si>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</si>
  <si>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</si>
  <si>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</si>
  <si>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</si>
  <si>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</si>
  <si>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</si>
  <si>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</si>
  <si>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</si>
  <si>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</si>
  <si>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</si>
  <si>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</si>
  <si>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</si>
  <si>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</si>
  <si>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</si>
  <si>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</si>
  <si>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</si>
  <si>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</si>
  <si>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</si>
  <si>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</si>
  <si>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</si>
  <si>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</si>
  <si>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</si>
  <si>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</si>
  <si>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</si>
  <si>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</si>
  <si>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</si>
  <si>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</si>
  <si>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</si>
  <si>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</si>
  <si>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</si>
  <si>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</si>
  <si>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</si>
  <si>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</si>
  <si>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</si>
  <si>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</si>
  <si>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</si>
  <si>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</si>
  <si>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</si>
  <si>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</si>
  <si>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</si>
  <si>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</si>
  <si>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</si>
  <si>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</si>
  <si>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</si>
  <si>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</si>
  <si>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</si>
  <si>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</si>
  <si>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</si>
  <si>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</si>
  <si>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</si>
  <si>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</si>
  <si>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</si>
  <si>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</si>
  <si>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</si>
  <si>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</si>
  <si>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</si>
  <si>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</si>
  <si>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</si>
  <si>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</si>
  <si>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</si>
  <si>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</si>
  <si>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</si>
  <si>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</si>
  <si>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</si>
  <si>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</si>
  <si>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</si>
  <si>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</si>
  <si>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</si>
  <si>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</si>
  <si>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</si>
  <si>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</si>
  <si>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</si>
  <si>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</si>
  <si>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</si>
  <si>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</si>
  <si>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</si>
  <si>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</si>
  <si>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</si>
  <si>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</si>
  <si>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</si>
  <si>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</si>
  <si>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</si>
  <si>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</si>
  <si>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</si>
  <si>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</si>
  <si>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</si>
  <si>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</si>
  <si>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</si>
  <si>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</si>
  <si>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</si>
  <si>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</si>
  <si>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</si>
  <si>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</si>
  <si>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</si>
  <si>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</si>
  <si>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</si>
  <si>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</si>
  <si>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</si>
  <si>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</si>
  <si>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</si>
  <si>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</si>
  <si>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</si>
  <si>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</si>
  <si>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</si>
  <si>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</si>
  <si>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</si>
  <si>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</si>
  <si>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</si>
  <si>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</si>
  <si>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</si>
  <si>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</si>
  <si>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</si>
  <si>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</si>
  <si>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</si>
  <si>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</si>
  <si>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</si>
  <si>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</si>
  <si>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</si>
  <si>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</si>
  <si>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</si>
  <si>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</si>
  <si>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</si>
  <si>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</si>
  <si>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</si>
  <si>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</si>
  <si>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</si>
  <si>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</si>
  <si>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</si>
  <si>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</si>
  <si>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</si>
  <si>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</si>
  <si>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</si>
  <si>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</si>
  <si>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</si>
  <si>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</si>
  <si>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</si>
  <si>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</si>
  <si>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</si>
  <si>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</si>
  <si>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</si>
  <si>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</si>
  <si>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</si>
  <si>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</si>
  <si>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</si>
  <si>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</si>
  <si>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</si>
  <si>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</si>
  <si>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</si>
  <si>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</si>
  <si>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</si>
  <si>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</si>
  <si>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</si>
  <si>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</si>
  <si>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</si>
  <si>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</si>
  <si>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</si>
  <si>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</si>
  <si>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</si>
  <si>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</si>
  <si>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</si>
  <si>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</si>
  <si>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</si>
  <si>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</si>
  <si>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</si>
  <si>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</si>
  <si>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</si>
  <si>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</si>
  <si>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</si>
  <si>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</si>
  <si>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</si>
  <si>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</si>
  <si>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</si>
  <si>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</si>
  <si>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</si>
  <si>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</si>
  <si>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</si>
  <si>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</si>
  <si>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</si>
  <si>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</si>
  <si>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</si>
  <si>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</si>
  <si>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</si>
  <si>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</si>
  <si>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</si>
  <si>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</si>
  <si>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</si>
  <si>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</si>
  <si>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</si>
  <si>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</si>
  <si>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</si>
  <si>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</si>
  <si>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</si>
  <si>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</si>
  <si>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</si>
  <si>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</si>
  <si>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</si>
  <si>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</si>
  <si>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</si>
  <si>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</si>
  <si>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</si>
  <si>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</si>
  <si>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</si>
  <si>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</si>
  <si>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</si>
  <si>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</si>
  <si>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</si>
  <si>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</si>
  <si>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</si>
  <si>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</si>
  <si>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</si>
  <si>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</si>
  <si>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</si>
  <si>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</si>
  <si>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</si>
  <si>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</si>
  <si>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</si>
  <si>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</si>
  <si>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</si>
  <si>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</si>
  <si>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</si>
  <si>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</si>
  <si>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</si>
  <si>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</si>
  <si>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</si>
  <si>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</si>
  <si>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</si>
  <si>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</si>
  <si>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</si>
  <si>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</si>
  <si>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</si>
  <si>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</si>
  <si>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</si>
  <si>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</si>
  <si>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</si>
  <si>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</si>
  <si>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</si>
  <si>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</si>
  <si>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</si>
  <si>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</si>
  <si>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</si>
  <si>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</si>
  <si>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</si>
  <si>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</si>
  <si>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</si>
  <si>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</si>
  <si>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</si>
  <si>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</si>
  <si>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</si>
  <si>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</si>
  <si>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</si>
  <si>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</si>
  <si>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</si>
  <si>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</si>
  <si>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</si>
  <si>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</si>
  <si>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</si>
  <si>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</si>
  <si>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</si>
  <si>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</si>
  <si>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</si>
  <si>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</si>
  <si>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</si>
  <si>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</si>
  <si>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</si>
  <si>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</si>
  <si>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</si>
  <si>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</si>
  <si>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</si>
  <si>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</si>
  <si>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</si>
  <si>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</si>
  <si>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</si>
  <si>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</si>
  <si>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</si>
  <si>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</si>
  <si>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</si>
  <si>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</si>
  <si>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</si>
  <si>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</si>
  <si>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</si>
  <si>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</si>
  <si>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</si>
  <si>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</si>
  <si>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</si>
  <si>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</si>
  <si>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</si>
  <si>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</si>
  <si>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</si>
  <si>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</si>
  <si>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</si>
  <si>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</si>
  <si>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</si>
  <si>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</si>
  <si>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</si>
  <si>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</si>
  <si>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</si>
  <si>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</si>
  <si>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</si>
  <si>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</si>
  <si>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</si>
  <si>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</si>
  <si>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</si>
  <si>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</si>
  <si>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</si>
  <si>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</si>
  <si>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</si>
  <si>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</si>
  <si>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</si>
  <si>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</si>
  <si>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</si>
  <si>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</si>
  <si>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</si>
  <si>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</si>
  <si>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</si>
  <si>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</si>
  <si>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</si>
  <si>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</si>
  <si>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</si>
  <si>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</si>
  <si>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</si>
  <si>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</si>
  <si>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</si>
  <si>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</si>
  <si>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</si>
  <si>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</si>
  <si>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</si>
  <si>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</si>
  <si>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</si>
  <si>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</si>
  <si>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</si>
  <si>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</si>
  <si>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</si>
  <si>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</si>
  <si>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</si>
  <si>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</si>
  <si>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</si>
  <si>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</si>
  <si>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</si>
  <si>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</si>
  <si>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</si>
  <si>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</si>
  <si>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</si>
  <si>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</si>
  <si>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</si>
  <si>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</si>
  <si>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</si>
  <si>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</si>
  <si>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</si>
  <si>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</si>
  <si>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</si>
  <si>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</si>
  <si>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</si>
  <si>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</si>
  <si>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</si>
  <si>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</si>
  <si>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</si>
  <si>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</si>
  <si>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</si>
  <si>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</si>
  <si>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</si>
  <si>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</si>
  <si>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</si>
  <si>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</si>
  <si>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</si>
  <si>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</si>
  <si>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</si>
  <si>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</si>
  <si>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</si>
  <si>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</si>
  <si>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</si>
  <si>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</si>
  <si>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</si>
  <si>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</si>
  <si>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</si>
  <si>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</si>
  <si>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</si>
  <si>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</si>
  <si>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</si>
  <si>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</si>
  <si>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</si>
  <si>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</si>
  <si>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</si>
  <si>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</si>
  <si>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</si>
  <si>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</si>
  <si>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</si>
  <si>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</si>
  <si>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</si>
  <si>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</si>
  <si>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</si>
  <si>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</si>
  <si>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</si>
  <si>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</si>
  <si>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</si>
  <si>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</si>
  <si>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</si>
  <si>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</si>
  <si>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</si>
  <si>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</si>
  <si>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</si>
  <si>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</si>
  <si>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</si>
  <si>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</si>
  <si>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</si>
  <si>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</si>
  <si>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</si>
  <si>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</si>
  <si>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</si>
  <si>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</si>
  <si>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</si>
  <si>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</si>
  <si>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</si>
  <si>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</si>
  <si>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</si>
  <si>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</si>
  <si>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</si>
  <si>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</si>
  <si>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</si>
  <si>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</si>
  <si>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</si>
  <si>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</si>
  <si>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</si>
  <si>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</si>
  <si>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</si>
  <si>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</si>
  <si>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</si>
  <si>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</si>
  <si>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</si>
  <si>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</si>
  <si>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</si>
  <si>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</si>
  <si>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</si>
  <si>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</si>
  <si>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</si>
  <si>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</si>
  <si>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</si>
  <si>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</si>
  <si>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</si>
  <si>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</si>
  <si>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</si>
  <si>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</si>
  <si>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</si>
  <si>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</si>
  <si>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</si>
  <si>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</si>
  <si>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</si>
  <si>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</si>
  <si>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</si>
  <si>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</si>
  <si>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</si>
  <si>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</si>
  <si>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</si>
  <si>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</si>
  <si>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</si>
  <si>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</si>
  <si>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</si>
  <si>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</si>
  <si>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</si>
  <si>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</si>
  <si>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</si>
  <si>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</si>
  <si>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</si>
  <si>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</si>
  <si>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</si>
  <si>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</si>
  <si>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</si>
  <si>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</si>
  <si>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</si>
  <si>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</si>
  <si>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</si>
  <si>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</si>
  <si>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</si>
  <si>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</si>
  <si>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</si>
  <si>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</si>
  <si>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</si>
  <si>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</si>
  <si>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</si>
  <si>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</si>
  <si>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</si>
  <si>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</si>
  <si>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</si>
  <si>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</si>
  <si>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</si>
  <si>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</si>
  <si>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</si>
  <si>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</si>
  <si>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</si>
  <si>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</si>
  <si>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</si>
  <si>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</si>
  <si>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</si>
  <si>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</si>
  <si>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</si>
  <si>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</si>
  <si>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</si>
  <si>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</si>
  <si>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</si>
  <si>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</si>
  <si>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</si>
  <si>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</si>
  <si>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</si>
  <si>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</si>
  <si>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</si>
  <si>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</si>
  <si>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</si>
  <si>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</si>
  <si>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</si>
  <si>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</si>
  <si>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</si>
  <si>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</si>
  <si>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</si>
  <si>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</si>
  <si>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</si>
  <si>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</si>
  <si>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</si>
  <si>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</si>
  <si>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</si>
  <si>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</si>
  <si>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</si>
  <si>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</si>
  <si>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</si>
  <si>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</si>
  <si>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</si>
  <si>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</si>
  <si>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</si>
  <si>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</si>
  <si>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</si>
  <si>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</si>
  <si>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</si>
  <si>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</si>
  <si>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</si>
  <si>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</si>
  <si>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</si>
  <si>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</si>
  <si>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</si>
  <si>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</si>
  <si>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</si>
  <si>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</si>
  <si>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</si>
  <si>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</si>
  <si>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</si>
  <si>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</si>
  <si>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</si>
  <si>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</si>
  <si>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</si>
  <si>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</si>
  <si>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</si>
  <si>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</si>
  <si>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</si>
  <si>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</si>
  <si>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</si>
  <si>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</si>
  <si>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</si>
  <si>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</si>
  <si>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</si>
  <si>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</si>
  <si>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</si>
  <si>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</si>
  <si>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</si>
  <si>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</si>
  <si>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</si>
  <si>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</si>
  <si>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</si>
  <si>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</si>
  <si>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</si>
  <si>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</si>
  <si>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</si>
  <si>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</si>
  <si>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</si>
  <si>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</si>
  <si>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</si>
  <si>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</si>
  <si>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</si>
  <si>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</si>
  <si>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</si>
  <si>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</si>
  <si>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</si>
  <si>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</si>
  <si>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</si>
  <si>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</si>
  <si>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</si>
  <si>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</si>
  <si>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</si>
  <si>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</si>
  <si>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</si>
  <si>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</si>
  <si>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</si>
  <si>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</si>
  <si>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</si>
  <si>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</si>
  <si>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</si>
  <si>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</si>
  <si>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</si>
  <si>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</si>
  <si>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</si>
  <si>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</si>
  <si>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</si>
  <si>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</si>
  <si>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</si>
  <si>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</si>
  <si>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</si>
  <si>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</si>
  <si>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</si>
  <si>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</si>
  <si>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</si>
  <si>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</si>
  <si>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</si>
  <si>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</si>
  <si>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</si>
  <si>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</si>
  <si>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</si>
  <si>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</si>
  <si>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</si>
  <si>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</si>
  <si>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</si>
  <si>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</si>
  <si>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</si>
  <si>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</si>
  <si>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</si>
  <si>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</si>
  <si>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</si>
  <si>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</si>
  <si>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</si>
  <si>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</si>
  <si>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</si>
  <si>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</si>
  <si>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</si>
  <si>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</si>
  <si>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</si>
  <si>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</si>
  <si>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</si>
  <si>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</si>
  <si>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</si>
  <si>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</si>
  <si>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</si>
  <si>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</si>
  <si>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</si>
  <si>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</si>
  <si>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</si>
  <si>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</si>
  <si>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</si>
  <si>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</si>
  <si>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</si>
  <si>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</si>
  <si>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</si>
  <si>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</si>
  <si>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</si>
  <si>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</si>
  <si>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</si>
  <si>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</si>
  <si>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</si>
  <si>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</si>
  <si>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</si>
  <si>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</si>
  <si>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</si>
  <si>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</si>
  <si>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</si>
  <si>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</si>
  <si>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</si>
  <si>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</si>
  <si>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</si>
  <si>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</si>
  <si>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</si>
  <si>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</si>
  <si>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</si>
  <si>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</si>
  <si>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</si>
  <si>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</si>
  <si>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</si>
  <si>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</si>
  <si>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</si>
  <si>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</si>
  <si>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</si>
  <si>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</si>
  <si>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</si>
  <si>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</si>
  <si>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</si>
  <si>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</si>
  <si>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</si>
  <si>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</si>
  <si>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</si>
  <si>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</si>
  <si>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</si>
  <si>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</si>
  <si>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</si>
  <si>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</si>
  <si>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</si>
  <si>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</si>
  <si>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</si>
  <si>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</si>
  <si>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</si>
  <si>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</si>
  <si>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</si>
  <si>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</si>
  <si>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</si>
  <si>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</si>
  <si>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</si>
  <si>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</si>
  <si>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</si>
  <si>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</si>
  <si>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</si>
  <si>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</si>
  <si>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</si>
  <si>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</si>
  <si>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</si>
  <si>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</si>
  <si>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</si>
  <si>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</si>
  <si>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</si>
  <si>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</si>
  <si>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</si>
  <si>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</si>
  <si>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</si>
  <si>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</si>
  <si>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</si>
  <si>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</si>
  <si>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</si>
  <si>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</si>
  <si>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</si>
  <si>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</si>
  <si>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</si>
  <si>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</si>
  <si>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</si>
  <si>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</si>
  <si>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</si>
  <si>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</si>
  <si>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</si>
  <si>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</si>
  <si>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</si>
  <si>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</si>
  <si>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</si>
  <si>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</si>
  <si>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</si>
  <si>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</si>
  <si>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</si>
  <si>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</si>
  <si>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</si>
  <si>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</si>
  <si>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</si>
  <si>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</si>
  <si>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</si>
  <si>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</si>
  <si>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</si>
  <si>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</si>
  <si>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</si>
  <si>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</si>
  <si>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</si>
  <si>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</si>
  <si>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</si>
  <si>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</si>
  <si>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</si>
  <si>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</si>
  <si>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</si>
  <si>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</si>
  <si>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</si>
  <si>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</si>
  <si>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</si>
  <si>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</si>
  <si>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</si>
  <si>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</si>
  <si>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</si>
  <si>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</si>
  <si>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</si>
  <si>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</si>
  <si>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</si>
  <si>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</si>
  <si>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</si>
  <si>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</si>
  <si>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</si>
  <si>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</si>
  <si>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</si>
  <si>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</si>
  <si>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</si>
  <si>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</si>
  <si>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</si>
  <si>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</si>
  <si>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</si>
  <si>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</si>
  <si>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</si>
  <si>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</si>
  <si>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</si>
  <si>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</si>
  <si>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</si>
  <si>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</si>
  <si>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</si>
  <si>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</si>
  <si>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</si>
  <si>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</si>
  <si>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</si>
  <si>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</si>
  <si>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</si>
  <si>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</si>
  <si>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</si>
  <si>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</si>
  <si>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</si>
  <si>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</si>
  <si>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</si>
  <si>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</si>
  <si>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</si>
  <si>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</si>
  <si>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</si>
  <si>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</si>
  <si>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</si>
  <si>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</si>
  <si>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</si>
  <si>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</si>
  <si>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</si>
  <si>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</si>
  <si>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</si>
  <si>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</si>
  <si>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</si>
  <si>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</si>
  <si>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</si>
  <si>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</si>
  <si>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</si>
  <si>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</si>
  <si>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</si>
  <si>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</si>
  <si>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</si>
  <si>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</si>
  <si>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</si>
  <si>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</si>
  <si>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</si>
  <si>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</si>
  <si>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</si>
  <si>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</si>
  <si>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</si>
  <si>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</si>
  <si>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</si>
  <si>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</si>
  <si>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</si>
  <si>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</si>
  <si>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</si>
  <si>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</si>
  <si>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</si>
  <si>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</si>
  <si>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</si>
  <si>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</si>
  <si>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</si>
  <si>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</si>
  <si>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</si>
  <si>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</si>
  <si>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</si>
  <si>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</si>
  <si>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</si>
  <si>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</si>
  <si>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</si>
  <si>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</si>
  <si>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</si>
  <si>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</si>
  <si>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</si>
  <si>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</si>
  <si>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</si>
  <si>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</si>
  <si>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</si>
  <si>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</si>
  <si>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</si>
  <si>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</si>
  <si>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</si>
  <si>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</si>
  <si>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</si>
  <si>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</si>
  <si>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</si>
  <si>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</si>
  <si>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</si>
  <si>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</si>
  <si>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</si>
  <si>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</si>
  <si>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</si>
  <si>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</si>
  <si>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</si>
  <si>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</si>
  <si>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</si>
  <si>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</si>
  <si>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</si>
  <si>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</si>
  <si>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</si>
  <si>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</si>
  <si>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</si>
  <si>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</si>
  <si>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</si>
  <si>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</si>
  <si>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</si>
  <si>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</si>
  <si>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</si>
  <si>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</si>
  <si>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</si>
  <si>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</si>
  <si>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</si>
  <si>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</si>
  <si>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</si>
  <si>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</si>
  <si>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</si>
  <si>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</si>
  <si>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</si>
  <si>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</si>
  <si>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</si>
  <si>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</si>
  <si>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</si>
  <si>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</si>
  <si>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</si>
  <si>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</si>
  <si>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</si>
  <si>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</si>
  <si>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</si>
  <si>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</si>
  <si>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</si>
  <si>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</si>
  <si>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</si>
  <si>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</si>
  <si>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</si>
  <si>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</si>
  <si>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</si>
  <si>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</si>
  <si>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</si>
  <si>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</si>
  <si>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</si>
  <si>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</si>
  <si>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</si>
  <si>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</si>
  <si>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</si>
  <si>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</si>
  <si>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</si>
  <si>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</si>
  <si>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</si>
  <si>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</si>
  <si>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</si>
  <si>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</si>
  <si>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</si>
  <si>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</si>
  <si>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</si>
  <si>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</si>
  <si>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</si>
  <si>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</si>
  <si>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</si>
  <si>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</si>
  <si>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</si>
  <si>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</si>
  <si>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</si>
  <si>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</si>
  <si>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</si>
  <si>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</si>
  <si>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</si>
  <si>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</si>
  <si>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</si>
  <si>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</si>
  <si>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</si>
  <si>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</si>
  <si>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</si>
  <si>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</si>
  <si>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</si>
  <si>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</si>
  <si>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</si>
  <si>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</si>
  <si>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</si>
  <si>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</si>
  <si>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</si>
  <si>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</si>
  <si>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</si>
  <si>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</si>
  <si>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</si>
  <si>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</si>
  <si>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</si>
  <si>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</si>
  <si>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</si>
  <si>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</si>
  <si>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</si>
  <si>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</si>
  <si>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</si>
  <si>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</si>
  <si>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</si>
  <si>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</si>
  <si>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</si>
  <si>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</si>
  <si>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</si>
  <si>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</si>
  <si>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</si>
  <si>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</si>
  <si>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</si>
  <si>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</si>
  <si>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</si>
  <si>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</si>
  <si>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</si>
  <si>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</si>
  <si>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</si>
  <si>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</si>
  <si>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</si>
  <si>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</si>
  <si>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</si>
  <si>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</si>
  <si>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</si>
  <si>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</si>
  <si>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</si>
  <si>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</si>
  <si>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</si>
  <si>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</si>
  <si>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</si>
  <si>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</si>
  <si>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</si>
  <si>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</si>
  <si>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</si>
  <si>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</si>
  <si>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</si>
  <si>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</si>
  <si>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</si>
  <si>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</si>
  <si>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</si>
  <si>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</si>
  <si>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</si>
  <si>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</si>
  <si>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</si>
  <si>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</si>
  <si>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</si>
  <si>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</si>
  <si>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</si>
  <si>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</si>
  <si>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</si>
  <si>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</si>
  <si>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</si>
  <si>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</si>
  <si>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</si>
  <si>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</si>
  <si>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</si>
  <si>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</si>
  <si>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</si>
  <si>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</si>
  <si>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</si>
  <si>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</si>
  <si>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</si>
  <si>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</si>
  <si>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</si>
  <si>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</si>
  <si>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</si>
  <si>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</si>
  <si>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</si>
  <si>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</si>
  <si>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</si>
  <si>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</si>
  <si>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</si>
  <si>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</si>
  <si>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</si>
  <si>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</si>
  <si>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</si>
  <si>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</si>
  <si>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</si>
  <si>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</si>
  <si>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</si>
  <si>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</si>
  <si>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</si>
  <si>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</si>
  <si>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</si>
  <si>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</si>
  <si>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</si>
  <si>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</si>
  <si>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</si>
  <si>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</si>
  <si>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</si>
  <si>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</si>
  <si>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</si>
  <si>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</si>
  <si>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</si>
  <si>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</si>
  <si>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</si>
  <si>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</si>
  <si>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</si>
  <si>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</si>
  <si>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</si>
  <si>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</si>
  <si>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</si>
  <si>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</si>
  <si>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</si>
  <si>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</si>
  <si>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</si>
  <si>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</si>
  <si>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</si>
  <si>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</si>
  <si>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</si>
  <si>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</si>
  <si>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</si>
  <si>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</si>
  <si>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</si>
  <si>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</si>
  <si>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</si>
  <si>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</si>
  <si>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</si>
  <si>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</si>
  <si>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</si>
  <si>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</si>
  <si>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</si>
  <si>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</si>
  <si>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</si>
  <si>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</si>
  <si>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</si>
  <si>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</si>
  <si>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</si>
  <si>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</si>
  <si>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</si>
  <si>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</si>
  <si>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</si>
  <si>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</si>
  <si>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</si>
  <si>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</si>
  <si>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</si>
  <si>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</si>
  <si>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</si>
  <si>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</si>
  <si>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</si>
  <si>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</si>
  <si>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</si>
  <si>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</si>
  <si>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</si>
  <si>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</si>
  <si>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</si>
  <si>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</si>
  <si>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</si>
  <si>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</si>
  <si>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</si>
  <si>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</si>
  <si>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</si>
  <si>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</si>
  <si>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</si>
  <si>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</si>
  <si>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</si>
  <si>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</si>
  <si>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</si>
  <si>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</si>
  <si>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</si>
  <si>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</si>
  <si>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</si>
  <si>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</si>
  <si>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</si>
  <si>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</si>
  <si>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</si>
  <si>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</si>
  <si>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</si>
  <si>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</si>
  <si>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</si>
  <si>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</si>
  <si>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</si>
  <si>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</si>
  <si>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</si>
  <si>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</si>
  <si>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</si>
  <si>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</si>
  <si>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</si>
  <si>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</si>
  <si>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</si>
  <si>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</si>
  <si>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</si>
  <si>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</si>
  <si>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</si>
  <si>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</si>
  <si>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</si>
  <si>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</si>
  <si>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</si>
  <si>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</si>
  <si>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</si>
  <si>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</si>
  <si>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</si>
  <si>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</si>
  <si>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</si>
  <si>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</si>
  <si>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</si>
  <si>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</si>
  <si>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</si>
  <si>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</si>
  <si>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</si>
  <si>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</si>
  <si>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</si>
  <si>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</si>
  <si>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</si>
  <si>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</si>
  <si>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</si>
  <si>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</si>
  <si>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</si>
  <si>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</si>
  <si>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</si>
  <si>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</si>
  <si>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</si>
  <si>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</si>
  <si>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</si>
  <si>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</si>
  <si>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</si>
  <si>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</si>
  <si>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</si>
  <si>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</si>
  <si>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</si>
  <si>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</si>
  <si>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</si>
  <si>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</si>
  <si>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</si>
  <si>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</si>
  <si>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</si>
  <si>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</si>
  <si>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</si>
  <si>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</si>
  <si>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</si>
  <si>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</si>
  <si>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</si>
  <si>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</si>
  <si>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</si>
  <si>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</si>
  <si>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</si>
  <si>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</si>
  <si>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</si>
  <si>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</si>
  <si>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</si>
  <si>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</si>
  <si>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</si>
  <si>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</si>
  <si>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</si>
  <si>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</si>
  <si>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</si>
  <si>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</si>
  <si>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</si>
  <si>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</si>
  <si>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</si>
  <si>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</si>
  <si>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</si>
  <si>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</si>
  <si>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</si>
  <si>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</si>
  <si>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</si>
  <si>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</si>
  <si>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</si>
  <si>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</si>
  <si>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</si>
  <si>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</si>
  <si>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</si>
  <si>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</si>
  <si>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</si>
  <si>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</si>
  <si>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</si>
  <si>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</si>
  <si>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</si>
  <si>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</si>
  <si>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</si>
  <si>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</si>
  <si>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</si>
  <si>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</si>
  <si>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</si>
  <si>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</si>
  <si>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</si>
  <si>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</si>
  <si>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</si>
  <si>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</si>
  <si>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</si>
  <si>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</si>
  <si>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</si>
  <si>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</si>
  <si>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</si>
  <si>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</si>
  <si>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</si>
  <si>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</si>
  <si>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</si>
  <si>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</si>
  <si>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</si>
  <si>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</si>
  <si>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</si>
  <si>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</si>
  <si>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</si>
  <si>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</si>
  <si>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</si>
  <si>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</si>
  <si>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</si>
  <si>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</si>
  <si>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</si>
  <si>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</si>
  <si>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</si>
  <si>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</si>
  <si>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</si>
  <si>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</si>
  <si>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</si>
  <si>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</si>
  <si>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</si>
  <si>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</si>
  <si>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</si>
  <si>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</si>
  <si>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</si>
  <si>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</si>
  <si>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</si>
  <si>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</si>
  <si>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</si>
  <si>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</si>
  <si>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</si>
  <si>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</si>
  <si>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</si>
  <si>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</si>
  <si>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</si>
  <si>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</si>
  <si>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</si>
  <si>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</si>
  <si>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</si>
  <si>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</si>
  <si>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</si>
  <si>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</si>
  <si>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</si>
  <si>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</si>
  <si>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</si>
  <si>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</si>
  <si>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</si>
  <si>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</si>
  <si>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</si>
  <si>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</si>
  <si>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</si>
  <si>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</si>
  <si>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</si>
  <si>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</si>
  <si>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</si>
  <si>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</si>
  <si>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</si>
  <si>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</si>
  <si>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</si>
  <si>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</si>
  <si>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</si>
  <si>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</si>
  <si>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</si>
  <si>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</si>
  <si>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</si>
  <si>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</si>
  <si>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</si>
  <si>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</si>
  <si>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</si>
  <si>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</si>
  <si>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</si>
  <si>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</si>
  <si>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</si>
  <si>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</si>
  <si>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</si>
  <si>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</si>
  <si>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</si>
  <si>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</si>
  <si>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</si>
  <si>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</si>
  <si>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</si>
  <si>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</si>
  <si>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</si>
  <si>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</si>
  <si>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</si>
  <si>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</si>
  <si>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</si>
  <si>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</si>
  <si>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</si>
  <si>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</si>
  <si>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</si>
  <si>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</si>
  <si>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</si>
  <si>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</si>
  <si>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</si>
  <si>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</si>
  <si>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</si>
  <si>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</si>
  <si>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</si>
  <si>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</si>
  <si>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</si>
  <si>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</si>
  <si>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</si>
  <si>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</si>
  <si>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</si>
  <si>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</si>
  <si>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</si>
  <si>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</si>
  <si>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</si>
  <si>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</si>
  <si>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</si>
  <si>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</si>
  <si>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</si>
  <si>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</si>
  <si>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</si>
  <si>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</si>
  <si>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</si>
  <si>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</si>
  <si>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</si>
  <si>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</si>
  <si>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</si>
  <si>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</si>
  <si>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</si>
  <si>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</si>
  <si>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</si>
  <si>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</si>
  <si>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</si>
  <si>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</si>
  <si>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</si>
  <si>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</si>
  <si>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</si>
  <si>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</si>
  <si>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</si>
  <si>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</si>
  <si>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</si>
  <si>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</si>
  <si>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</si>
  <si>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</si>
  <si>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</si>
  <si>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</si>
  <si>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</si>
  <si>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</si>
  <si>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</si>
  <si>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</si>
  <si>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</si>
  <si>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</si>
  <si>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</si>
  <si>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</si>
  <si>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</si>
  <si>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</si>
  <si>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</si>
  <si>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</si>
  <si>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</si>
  <si>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</si>
  <si>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</si>
  <si>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</si>
  <si>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</si>
  <si>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</si>
  <si>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</si>
  <si>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</si>
  <si>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</si>
  <si>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</si>
  <si>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</si>
  <si>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</si>
  <si>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</si>
  <si>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</si>
  <si>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</si>
  <si>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</si>
  <si>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</si>
  <si>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</si>
  <si>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</si>
  <si>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</si>
  <si>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</si>
  <si>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</si>
  <si>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</si>
  <si>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</si>
  <si>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</si>
  <si>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</si>
  <si>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</si>
  <si>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</si>
  <si>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</si>
  <si>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</si>
  <si>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</si>
  <si>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</si>
  <si>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</si>
  <si>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</si>
  <si>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</si>
  <si>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</si>
  <si>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</si>
  <si>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</si>
  <si>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</si>
  <si>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</si>
  <si>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</si>
  <si>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</si>
  <si>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</si>
  <si>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</si>
  <si>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</si>
  <si>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</si>
  <si>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</si>
  <si>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</si>
  <si>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</si>
  <si>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</si>
  <si>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</si>
  <si>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</si>
  <si>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</si>
  <si>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</si>
  <si>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</si>
  <si>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</si>
  <si>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</si>
  <si>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</si>
  <si>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</si>
  <si>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</si>
  <si>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</si>
  <si>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</si>
  <si>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</si>
  <si>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</si>
  <si>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</si>
  <si>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</si>
  <si>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</si>
  <si>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</si>
  <si>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</si>
  <si>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</si>
  <si>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</si>
  <si>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</si>
  <si>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</si>
  <si>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</si>
  <si>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</si>
  <si>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</si>
  <si>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</si>
  <si>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</si>
  <si>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</si>
  <si>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</si>
  <si>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</si>
  <si>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</si>
  <si>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</si>
  <si>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</si>
  <si>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</si>
  <si>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</si>
  <si>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</si>
  <si>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</si>
  <si>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</si>
  <si>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</si>
  <si>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</si>
  <si>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</si>
  <si>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</si>
  <si>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</si>
  <si>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</si>
  <si>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</si>
  <si>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</si>
  <si>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</si>
  <si>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</si>
  <si>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</si>
  <si>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</si>
  <si>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</si>
  <si>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</si>
  <si>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</si>
  <si>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</si>
  <si>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</si>
  <si>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</si>
  <si>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</si>
  <si>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</si>
  <si>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</si>
  <si>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</si>
  <si>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</si>
  <si>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</si>
  <si>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</si>
  <si>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</si>
  <si>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</si>
  <si>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</si>
  <si>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</si>
  <si>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</si>
  <si>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</si>
  <si>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</si>
  <si>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</si>
  <si>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</si>
  <si>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</si>
  <si>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</si>
  <si>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</si>
  <si>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</si>
  <si>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</si>
  <si>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</si>
  <si>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</si>
  <si>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</si>
  <si>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</si>
  <si>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</si>
  <si>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</si>
  <si>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</si>
  <si>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</si>
  <si>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</si>
  <si>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</si>
  <si>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</si>
  <si>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</si>
  <si>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</si>
  <si>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</si>
  <si>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</si>
  <si>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</si>
  <si>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</si>
  <si>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</si>
  <si>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</si>
  <si>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</si>
  <si>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</si>
  <si>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</si>
  <si>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</si>
  <si>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</si>
  <si>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</si>
  <si>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</si>
  <si>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</si>
  <si>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</si>
  <si>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</si>
  <si>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</si>
  <si>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</si>
  <si>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</si>
  <si>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</si>
  <si>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</si>
  <si>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</si>
  <si>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</si>
  <si>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</si>
  <si>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</si>
  <si>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</si>
  <si>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</si>
  <si>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</si>
  <si>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</si>
  <si>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</si>
  <si>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</si>
  <si>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</si>
  <si>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</si>
  <si>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</si>
  <si>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</si>
  <si>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</si>
  <si>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</si>
  <si>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</si>
  <si>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</si>
  <si>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</si>
  <si>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</si>
  <si>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</si>
  <si>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</si>
  <si>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</si>
  <si>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</si>
  <si>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</si>
  <si>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</si>
  <si>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</si>
  <si>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</si>
  <si>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</si>
  <si>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</si>
  <si>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</si>
  <si>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</si>
  <si>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</si>
  <si>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</si>
  <si>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</si>
  <si>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</si>
  <si>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</si>
  <si>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</si>
  <si>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</si>
  <si>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</si>
  <si>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</si>
  <si>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</si>
  <si>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</si>
  <si>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</si>
  <si>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</si>
  <si>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</si>
  <si>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</si>
  <si>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</si>
  <si>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</si>
  <si>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</si>
  <si>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</si>
  <si>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</si>
  <si>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</si>
  <si>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</si>
  <si>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</si>
  <si>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</si>
  <si>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</si>
  <si>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</si>
  <si>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</si>
  <si>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</si>
  <si>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</si>
  <si>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</si>
  <si>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</si>
  <si>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</si>
  <si>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</si>
  <si>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</si>
  <si>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</si>
  <si>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</si>
  <si>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</si>
  <si>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</si>
  <si>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</si>
  <si>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</si>
  <si>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</si>
  <si>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</si>
  <si>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</si>
  <si>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</si>
  <si>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</si>
  <si>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</si>
  <si>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</si>
  <si>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</si>
  <si>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</si>
  <si>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</si>
  <si>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</si>
  <si>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</si>
  <si>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</si>
  <si>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</si>
  <si>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</si>
  <si>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</si>
  <si>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</si>
  <si>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</si>
  <si>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</si>
  <si>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</si>
  <si>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</si>
  <si>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</si>
  <si>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</si>
  <si>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</si>
  <si>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</si>
  <si>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</si>
  <si>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</si>
  <si>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</si>
  <si>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</si>
  <si>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</si>
  <si>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</si>
  <si>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</si>
  <si>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</si>
  <si>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</si>
  <si>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</si>
  <si>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</si>
  <si>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</si>
  <si>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</si>
  <si>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</si>
  <si>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</si>
  <si>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</si>
  <si>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</si>
  <si>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</si>
  <si>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</si>
  <si>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</si>
  <si>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</si>
  <si>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</si>
  <si>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</si>
  <si>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</si>
  <si>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</si>
  <si>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</si>
  <si>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</si>
  <si>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</si>
  <si>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</si>
  <si>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</si>
  <si>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</si>
  <si>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</si>
  <si>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</si>
  <si>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</si>
  <si>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</si>
  <si>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</si>
  <si>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</si>
  <si>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</si>
  <si>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</si>
  <si>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</si>
  <si>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</si>
  <si>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</si>
  <si>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</si>
  <si>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</si>
  <si>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</si>
  <si>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</si>
  <si>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</si>
  <si>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</si>
  <si>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</si>
  <si>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</si>
  <si>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</si>
  <si>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</si>
  <si>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</si>
  <si>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</si>
  <si>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</si>
  <si>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</si>
  <si>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</si>
  <si>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</si>
  <si>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</si>
  <si>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</si>
  <si>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</si>
  <si>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</si>
  <si>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</si>
  <si>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</si>
  <si>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</si>
  <si>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</si>
  <si>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</si>
  <si>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</si>
  <si>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</si>
  <si>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</si>
  <si>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</si>
  <si>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</si>
  <si>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</si>
  <si>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</si>
  <si>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</si>
  <si>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</si>
  <si>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</si>
  <si>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</si>
  <si>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</si>
  <si>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</si>
  <si>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</si>
  <si>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</si>
  <si>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</si>
  <si>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</si>
  <si>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</si>
  <si>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</si>
  <si>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</si>
  <si>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</si>
  <si>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</si>
  <si>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</si>
  <si>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</si>
  <si>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</si>
  <si>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</si>
  <si>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</si>
  <si>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</si>
  <si>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</si>
  <si>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</si>
  <si>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</si>
  <si>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</si>
  <si>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</si>
  <si>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</si>
  <si>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</si>
  <si>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</si>
  <si>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</si>
  <si>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</si>
  <si>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</si>
  <si>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</si>
  <si>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</si>
  <si>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</si>
  <si>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</si>
  <si>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</si>
  <si>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</si>
  <si>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</si>
  <si>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</si>
  <si>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</si>
  <si>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</si>
  <si>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</si>
  <si>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</si>
  <si>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</si>
  <si>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</si>
  <si>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</si>
  <si>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</si>
  <si>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</si>
  <si>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</si>
  <si>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</si>
  <si>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</si>
  <si>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</si>
  <si>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</si>
  <si>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</si>
  <si>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</si>
  <si>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</si>
  <si>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</si>
  <si>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</si>
  <si>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</si>
  <si>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</si>
  <si>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</si>
  <si>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</si>
  <si>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</si>
  <si>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</si>
  <si>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</si>
  <si>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</si>
  <si>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</si>
  <si>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</si>
  <si>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</si>
  <si>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</si>
  <si>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</si>
  <si>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</si>
  <si>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</si>
  <si>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</si>
  <si>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</si>
  <si>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</si>
  <si>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</si>
  <si>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</si>
  <si>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</si>
  <si>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</si>
  <si>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</si>
  <si>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</si>
  <si>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</si>
  <si>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</si>
  <si>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</si>
  <si>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</si>
  <si>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</si>
  <si>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</si>
  <si>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</si>
  <si>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</si>
  <si>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</si>
  <si>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</si>
  <si>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</si>
  <si>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</si>
  <si>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</si>
  <si>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</si>
  <si>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</si>
  <si>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</si>
  <si>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</si>
  <si>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</si>
  <si>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</si>
  <si>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</si>
  <si>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</si>
  <si>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</si>
  <si>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</si>
  <si>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</si>
  <si>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</si>
  <si>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</si>
  <si>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</si>
  <si>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</si>
  <si>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</si>
  <si>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</si>
  <si>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</si>
  <si>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</si>
  <si>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</si>
  <si>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</si>
  <si>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</si>
  <si>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</si>
  <si>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</si>
  <si>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</si>
  <si>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</si>
  <si>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</si>
  <si>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</si>
  <si>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</si>
  <si>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</si>
  <si>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</si>
  <si>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</si>
  <si>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</si>
  <si>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</si>
  <si>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</si>
  <si>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</si>
  <si>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</si>
  <si>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</si>
  <si>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</si>
  <si>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</si>
  <si>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</si>
  <si>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</si>
  <si>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</si>
  <si>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</si>
  <si>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</si>
  <si>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</si>
  <si>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</si>
  <si>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</si>
  <si>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</si>
  <si>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</si>
  <si>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</si>
  <si>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</si>
  <si>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</si>
  <si>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</si>
  <si>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</si>
  <si>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</si>
  <si>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</si>
  <si>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</si>
  <si>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</si>
  <si>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</si>
  <si>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</si>
  <si>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</si>
  <si>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</si>
  <si>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</si>
  <si>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</si>
  <si>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</si>
  <si>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</si>
  <si>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</si>
  <si>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</si>
  <si>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</si>
  <si>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</si>
  <si>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</si>
  <si>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</si>
  <si>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</si>
  <si>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</si>
  <si>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</si>
  <si>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</si>
  <si>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</si>
  <si>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</si>
  <si>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</si>
  <si>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</si>
  <si>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</si>
  <si>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</si>
  <si>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</si>
  <si>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</si>
  <si>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</si>
  <si>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</si>
  <si>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</si>
  <si>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</si>
  <si>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</si>
  <si>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</si>
  <si>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</si>
  <si>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</si>
  <si>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</si>
  <si>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</si>
  <si>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</si>
  <si>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</si>
  <si>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</si>
  <si>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</si>
  <si>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</si>
  <si>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</si>
  <si>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</si>
  <si>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</si>
  <si>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</si>
  <si>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</si>
  <si>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</si>
  <si>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</si>
  <si>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</si>
  <si>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</si>
  <si>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</si>
  <si>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</si>
  <si>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</si>
  <si>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</si>
  <si>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</si>
  <si>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</si>
  <si>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</si>
  <si>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</si>
  <si>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</si>
  <si>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</si>
  <si>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</si>
  <si>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</si>
  <si>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</si>
  <si>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</si>
  <si>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</si>
  <si>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</si>
  <si>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</si>
  <si>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</si>
  <si>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</si>
  <si>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</si>
  <si>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</si>
  <si>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</si>
  <si>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</si>
  <si>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</si>
  <si>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</si>
  <si>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</si>
  <si>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</si>
  <si>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</si>
  <si>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</si>
  <si>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</si>
  <si>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</si>
  <si>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</si>
  <si>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</si>
  <si>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</si>
  <si>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</si>
  <si>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</si>
  <si>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</si>
  <si>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</si>
  <si>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</si>
  <si>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</si>
  <si>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</si>
  <si>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</si>
  <si>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</si>
  <si>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</si>
  <si>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</si>
  <si>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</si>
  <si>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</si>
  <si>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</si>
  <si>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</si>
  <si>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</si>
  <si>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</si>
  <si>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</si>
  <si>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</si>
  <si>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</si>
  <si>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</si>
  <si>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</si>
  <si>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</si>
  <si>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</si>
  <si>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</si>
  <si>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</si>
  <si>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</si>
  <si>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</si>
  <si>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</si>
  <si>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</si>
  <si>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</si>
  <si>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</si>
  <si>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</si>
  <si>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</si>
  <si>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</si>
  <si>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</si>
  <si>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</si>
  <si>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</si>
  <si>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</si>
  <si>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</si>
  <si>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</si>
  <si>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</si>
  <si>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</si>
  <si>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</si>
  <si>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</si>
  <si>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</si>
  <si>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</si>
  <si>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</si>
  <si>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</si>
  <si>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</si>
  <si>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</si>
  <si>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</si>
  <si>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</si>
  <si>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</si>
  <si>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</si>
  <si>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</si>
  <si>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</si>
  <si>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</si>
  <si>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</si>
  <si>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</si>
  <si>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</si>
  <si>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</si>
  <si>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</si>
  <si>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</si>
  <si>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</si>
  <si>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</si>
  <si>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</si>
  <si>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</si>
  <si>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</si>
  <si>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</si>
  <si>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</si>
  <si>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</si>
  <si>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</si>
  <si>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</si>
  <si>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</si>
  <si>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</si>
  <si>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</si>
  <si>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</si>
  <si>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</si>
  <si>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</si>
  <si>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</si>
  <si>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</si>
  <si>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</si>
  <si>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</si>
  <si>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</si>
  <si>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</si>
  <si>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</si>
  <si>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</si>
  <si>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</si>
  <si>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</si>
  <si>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</si>
  <si>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</si>
  <si>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</si>
  <si>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</si>
  <si>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</si>
  <si>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</si>
  <si>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</si>
  <si>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</si>
  <si>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</si>
  <si>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</si>
  <si>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</si>
  <si>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</si>
  <si>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</si>
  <si>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</si>
  <si>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</si>
  <si>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</si>
  <si>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</si>
  <si>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</si>
  <si>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</si>
  <si>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</si>
  <si>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</si>
  <si>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</si>
  <si>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</si>
  <si>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</si>
  <si>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</si>
  <si>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</si>
  <si>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</si>
  <si>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</si>
  <si>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</si>
  <si>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</si>
  <si>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</si>
  <si>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</si>
  <si>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</si>
  <si>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</si>
  <si>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</si>
  <si>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</si>
  <si>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</si>
  <si>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</si>
  <si>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</si>
  <si>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</si>
  <si>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</si>
  <si>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</si>
  <si>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</si>
  <si>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</si>
  <si>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</si>
  <si>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</si>
  <si>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</si>
  <si>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</si>
  <si>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</si>
  <si>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</si>
  <si>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</si>
  <si>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</si>
  <si>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</si>
  <si>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</si>
  <si>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</si>
  <si>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</si>
  <si>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</si>
  <si>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</si>
  <si>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</si>
  <si>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</si>
  <si>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</si>
  <si>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</si>
  <si>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</si>
  <si>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</si>
  <si>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</si>
  <si>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</si>
  <si>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</si>
  <si>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</si>
  <si>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</si>
  <si>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</si>
  <si>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</si>
  <si>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</si>
  <si>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</si>
  <si>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</si>
  <si>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</si>
  <si>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</si>
  <si>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</si>
  <si>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</si>
  <si>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</si>
  <si>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</si>
  <si>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</si>
  <si>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</si>
  <si>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</si>
  <si>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</si>
  <si>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</si>
  <si>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</si>
  <si>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</si>
  <si>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</si>
  <si>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</si>
  <si>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</si>
  <si>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</si>
  <si>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</si>
  <si>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</si>
  <si>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</si>
  <si>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</si>
  <si>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</si>
  <si>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</si>
  <si>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</si>
  <si>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</si>
  <si>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</si>
  <si>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</si>
  <si>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</si>
  <si>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</si>
  <si>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</si>
  <si>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</si>
  <si>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</si>
  <si>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</si>
  <si>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</si>
  <si>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</si>
  <si>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</si>
  <si>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</si>
  <si>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</si>
  <si>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</si>
  <si>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</si>
  <si>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</si>
  <si>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</si>
  <si>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</si>
  <si>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</si>
  <si>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</si>
  <si>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</si>
  <si>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</si>
  <si>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</si>
  <si>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</si>
  <si>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</si>
  <si>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</si>
  <si>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</si>
  <si>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</si>
  <si>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</si>
  <si>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</si>
  <si>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</si>
  <si>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</si>
  <si>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</si>
  <si>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</si>
  <si>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</si>
  <si>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</si>
  <si>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</si>
  <si>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</si>
  <si>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</si>
  <si>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</si>
  <si>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</si>
  <si>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</si>
  <si>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</si>
  <si>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</si>
  <si>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</si>
  <si>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</si>
  <si>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</si>
  <si>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</si>
  <si>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</si>
  <si>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</si>
  <si>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</si>
  <si>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</si>
  <si>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</si>
  <si>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</si>
  <si>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</si>
  <si>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</si>
  <si>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</si>
  <si>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</si>
  <si>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</si>
  <si>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</si>
  <si>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</si>
  <si>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</si>
  <si>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</si>
  <si>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</si>
  <si>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</si>
  <si>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</si>
  <si>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</si>
  <si>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</si>
  <si>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</si>
  <si>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</si>
  <si>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</si>
  <si>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</si>
  <si>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</si>
  <si>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</si>
  <si>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</si>
  <si>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</si>
  <si>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</si>
  <si>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</si>
  <si>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</si>
  <si>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</si>
  <si>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</si>
  <si>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</si>
  <si>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</si>
  <si>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</si>
  <si>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</si>
  <si>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</si>
  <si>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</si>
  <si>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</si>
  <si>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</si>
  <si>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</si>
  <si>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</si>
  <si>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</si>
  <si>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</si>
  <si>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</si>
  <si>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</si>
  <si>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</si>
  <si>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</si>
  <si>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</si>
  <si>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</si>
  <si>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</si>
  <si>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</si>
  <si>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</si>
  <si>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</si>
  <si>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</si>
  <si>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</si>
  <si>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</si>
  <si>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</si>
  <si>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</si>
  <si>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</si>
  <si>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</si>
  <si>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</si>
  <si>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</si>
  <si>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</si>
  <si>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</si>
  <si>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</si>
  <si>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</si>
  <si>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</si>
  <si>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</si>
  <si>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</si>
  <si>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</si>
  <si>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</si>
  <si>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</si>
  <si>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</si>
  <si>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</si>
  <si>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</si>
  <si>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</si>
  <si>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</si>
  <si>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</si>
  <si>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</si>
  <si>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</si>
  <si>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</si>
  <si>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</si>
  <si>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</si>
  <si>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</si>
  <si>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</si>
  <si>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</si>
  <si>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</si>
  <si>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</si>
  <si>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</si>
  <si>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</si>
  <si>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</si>
  <si>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</si>
  <si>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</si>
  <si>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</si>
  <si>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</si>
  <si>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</si>
  <si>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</si>
  <si>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</si>
  <si>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</si>
  <si>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</si>
  <si>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</si>
  <si>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</si>
  <si>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</si>
  <si>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</si>
  <si>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</si>
  <si>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</si>
  <si>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</si>
  <si>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</si>
  <si>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</si>
  <si>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</si>
  <si>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</si>
  <si>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</si>
  <si>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</si>
  <si>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</si>
  <si>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</si>
  <si>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</si>
  <si>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</si>
  <si>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</si>
  <si>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</si>
  <si>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</si>
  <si>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</si>
  <si>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</si>
  <si>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</si>
  <si>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</si>
  <si>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</si>
  <si>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</si>
  <si>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</si>
  <si>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</si>
  <si>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</si>
  <si>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</si>
  <si>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</si>
  <si>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</si>
  <si>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</si>
  <si>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</si>
  <si>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</si>
  <si>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</si>
  <si>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</si>
  <si>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</si>
  <si>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</si>
  <si>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</si>
  <si>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</si>
  <si>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</si>
  <si>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</si>
  <si>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</si>
  <si>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</si>
  <si>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</si>
  <si>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</si>
  <si>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</si>
  <si>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</si>
  <si>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</si>
  <si>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</si>
  <si>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</si>
  <si>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</si>
  <si>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</si>
  <si>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</si>
  <si>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</si>
  <si>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</si>
  <si>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</si>
  <si>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</si>
  <si>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</si>
  <si>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</si>
  <si>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</si>
  <si>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</si>
  <si>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</si>
  <si>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</si>
  <si>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</si>
  <si>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</si>
  <si>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</si>
  <si>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</si>
  <si>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</si>
  <si>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</si>
  <si>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</si>
  <si>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</si>
  <si>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</si>
  <si>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</si>
  <si>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</si>
  <si>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</si>
  <si>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</si>
  <si>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</si>
  <si>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</si>
  <si>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</si>
  <si>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</si>
  <si>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</si>
  <si>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</si>
  <si>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</si>
  <si>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</si>
  <si>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</si>
  <si>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</si>
  <si>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</si>
  <si>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</si>
  <si>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</si>
  <si>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</si>
  <si>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</si>
  <si>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</si>
  <si>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</si>
  <si>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</si>
  <si>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</si>
  <si>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</si>
  <si>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</si>
  <si>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</si>
  <si>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</si>
  <si>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</si>
  <si>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</si>
  <si>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</si>
  <si>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</si>
  <si>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</si>
  <si>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</si>
  <si>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</si>
  <si>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</si>
  <si>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</si>
  <si>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</si>
  <si>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</si>
  <si>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</si>
  <si>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</si>
  <si>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</si>
  <si>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</si>
  <si>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</si>
  <si>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</si>
  <si>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</si>
  <si>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</si>
  <si>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</si>
  <si>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</si>
  <si>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</si>
  <si>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</si>
  <si>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</si>
  <si>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</si>
  <si>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</si>
  <si>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</si>
  <si>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</si>
  <si>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</si>
  <si>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</si>
  <si>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</si>
  <si>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</si>
  <si>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</si>
  <si>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</si>
  <si>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</si>
  <si>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</si>
  <si>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</si>
  <si>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</si>
  <si>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</si>
  <si>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</si>
  <si>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</si>
  <si>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</si>
  <si>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</si>
  <si>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</si>
  <si>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</si>
  <si>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</si>
  <si>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</si>
  <si>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</si>
  <si>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</si>
  <si>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</si>
  <si>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</si>
  <si>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</si>
  <si>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</si>
  <si>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</si>
  <si>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</si>
  <si>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</si>
  <si>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</si>
  <si>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</si>
  <si>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</si>
  <si>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</si>
  <si>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</si>
  <si>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</si>
  <si>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</si>
  <si>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</si>
  <si>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</si>
  <si>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</si>
  <si>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</si>
  <si>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</si>
  <si>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</si>
  <si>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</si>
  <si>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</si>
  <si>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</si>
  <si>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</si>
  <si>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</si>
  <si>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</si>
  <si>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</si>
  <si>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</si>
  <si>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</si>
  <si>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</si>
  <si>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</si>
  <si>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</si>
  <si>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</si>
  <si>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</si>
  <si>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</si>
  <si>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</si>
  <si>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</si>
  <si>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</si>
  <si>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</si>
  <si>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</si>
  <si>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</si>
  <si>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</si>
  <si>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</si>
  <si>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</si>
  <si>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</si>
  <si>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</si>
  <si>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</si>
  <si>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</si>
  <si>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</si>
  <si>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</si>
  <si>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</si>
  <si>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</si>
  <si>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</si>
  <si>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</si>
  <si>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</si>
  <si>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</si>
  <si>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</si>
  <si>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</si>
  <si>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</si>
  <si>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</si>
  <si>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</si>
  <si>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</si>
  <si>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</si>
  <si>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</si>
  <si>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</si>
  <si>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</si>
  <si>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</si>
  <si>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</si>
  <si>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</si>
  <si>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</si>
  <si>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</si>
  <si>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</si>
  <si>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</si>
  <si>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</si>
  <si>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</si>
  <si>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</si>
  <si>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</si>
  <si>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</si>
  <si>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</si>
  <si>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</si>
  <si>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</si>
  <si>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</si>
  <si>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</si>
  <si>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</si>
  <si>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</si>
  <si>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</si>
  <si>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</si>
  <si>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</si>
  <si>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</si>
  <si>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</si>
  <si>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</si>
  <si>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</si>
  <si>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</si>
  <si>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</si>
  <si>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</si>
  <si>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</si>
  <si>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</si>
  <si>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</si>
  <si>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</si>
  <si>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</si>
  <si>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</si>
  <si>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</si>
  <si>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</si>
  <si>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</si>
  <si>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</si>
  <si>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</si>
  <si>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</si>
  <si>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</si>
  <si>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</si>
  <si>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</si>
  <si>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</si>
  <si>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</si>
  <si>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</si>
  <si>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</si>
  <si>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</si>
  <si>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</si>
  <si>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</si>
  <si>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</si>
  <si>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</si>
  <si>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</si>
  <si>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</si>
  <si>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</si>
  <si>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</si>
  <si>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</si>
  <si>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</si>
  <si>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</si>
  <si>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</si>
  <si>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</si>
  <si>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</si>
  <si>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</si>
  <si>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</si>
  <si>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</si>
  <si>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</si>
  <si>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</si>
  <si>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</si>
  <si>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</si>
  <si>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</si>
  <si>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</si>
  <si>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</si>
  <si>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</si>
  <si>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</si>
  <si>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</si>
  <si>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</si>
  <si>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</si>
  <si>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</si>
  <si>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</si>
  <si>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</si>
  <si>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</si>
  <si>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</si>
  <si>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</si>
  <si>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</si>
  <si>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</si>
  <si>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</si>
  <si>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</si>
  <si>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</si>
  <si>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</si>
  <si>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</si>
  <si>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</si>
  <si>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</si>
  <si>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</si>
  <si>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</si>
  <si>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</si>
  <si>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</si>
  <si>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</si>
  <si>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</si>
  <si>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</si>
  <si>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</si>
  <si>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</si>
  <si>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</si>
  <si>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</si>
  <si>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</si>
  <si>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</si>
  <si>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</si>
  <si>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</si>
  <si>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</si>
  <si>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</si>
  <si>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</si>
  <si>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</si>
  <si>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</si>
  <si>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</si>
  <si>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</si>
  <si>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</si>
  <si>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</si>
  <si>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</si>
  <si>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</si>
  <si>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</si>
  <si>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</si>
  <si>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</si>
  <si>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</si>
  <si>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</si>
  <si>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</si>
  <si>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</si>
  <si>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</si>
  <si>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</si>
  <si>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</si>
  <si>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</si>
  <si>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</si>
  <si>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</si>
  <si>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</si>
  <si>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</si>
  <si>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</si>
  <si>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</si>
  <si>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</si>
  <si>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</si>
  <si>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</si>
  <si>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</si>
  <si>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</si>
  <si>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</si>
  <si>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</si>
  <si>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</si>
  <si>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</si>
  <si>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</si>
  <si>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</si>
  <si>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</si>
  <si>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</si>
  <si>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</si>
  <si>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</si>
  <si>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</si>
  <si>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</si>
  <si>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</si>
  <si>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</si>
  <si>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</si>
  <si>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</si>
  <si>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</si>
  <si>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</si>
  <si>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</si>
  <si>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</si>
  <si>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</si>
  <si>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</si>
  <si>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</si>
  <si>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</si>
  <si>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</si>
  <si>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</si>
  <si>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</si>
  <si>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</si>
  <si>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</si>
  <si>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</si>
  <si>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</si>
  <si>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</si>
  <si>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</si>
  <si>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</si>
  <si>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</si>
  <si>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</si>
  <si>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</si>
  <si>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</si>
  <si>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</si>
  <si>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</si>
  <si>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</si>
  <si>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</si>
  <si>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</si>
  <si>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</si>
  <si>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</si>
  <si>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</si>
  <si>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</si>
  <si>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</si>
  <si>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</si>
  <si>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</si>
  <si>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</si>
  <si>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</si>
  <si>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</si>
  <si>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</si>
  <si>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</si>
  <si>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</si>
  <si>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</si>
  <si>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</si>
  <si>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</si>
  <si>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</si>
  <si>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</si>
  <si>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</si>
  <si>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</si>
  <si>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</si>
  <si>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</si>
  <si>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</si>
  <si>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</si>
  <si>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</si>
  <si>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</si>
  <si>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</si>
  <si>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</si>
  <si>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</si>
  <si>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</si>
  <si>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</si>
  <si>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</si>
  <si>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</si>
  <si>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</si>
  <si>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</si>
  <si>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</si>
  <si>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</si>
  <si>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</si>
  <si>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</si>
  <si>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</si>
  <si>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</si>
  <si>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</si>
  <si>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</si>
  <si>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</si>
  <si>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</si>
  <si>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</si>
  <si>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</si>
  <si>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</si>
  <si>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</si>
  <si>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</si>
  <si>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</si>
  <si>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</si>
  <si>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</si>
  <si>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</si>
  <si>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</si>
  <si>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</si>
  <si>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</si>
  <si>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</si>
  <si>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</si>
  <si>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</si>
  <si>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</si>
  <si>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</si>
  <si>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</si>
  <si>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</si>
  <si>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</si>
  <si>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</si>
  <si>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</si>
  <si>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</si>
  <si>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</si>
  <si>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</si>
  <si>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</si>
  <si>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</si>
  <si>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</si>
  <si>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</si>
  <si>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</si>
  <si>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</si>
  <si>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</si>
  <si>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</si>
  <si>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</si>
  <si>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</si>
  <si>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</si>
  <si>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</si>
  <si>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</si>
  <si>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</si>
  <si>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</si>
  <si>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</si>
  <si>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</si>
  <si>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</si>
  <si>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</si>
  <si>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</si>
  <si>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</si>
  <si>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</si>
  <si>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</si>
  <si>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</si>
  <si>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</si>
  <si>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</si>
  <si>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</si>
  <si>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</si>
  <si>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</si>
  <si>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</si>
  <si>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</si>
  <si>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</si>
  <si>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</si>
  <si>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</si>
  <si>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</si>
  <si>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</si>
  <si>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</si>
  <si>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</si>
  <si>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</si>
  <si>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</si>
  <si>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</si>
  <si>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</si>
  <si>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</si>
  <si>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</si>
  <si>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</si>
  <si>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</si>
  <si>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</si>
  <si>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</si>
  <si>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</si>
  <si>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</si>
  <si>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</si>
  <si>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</si>
  <si>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</si>
  <si>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</si>
  <si>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</si>
  <si>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</si>
  <si>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</si>
  <si>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</si>
  <si>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</si>
  <si>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</si>
  <si>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</si>
  <si>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</si>
  <si>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</si>
  <si>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</si>
  <si>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</si>
  <si>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</si>
  <si>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</si>
  <si>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</si>
  <si>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</si>
  <si>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</si>
  <si>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</si>
  <si>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</si>
  <si>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</si>
  <si>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</si>
  <si>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</si>
  <si>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</si>
  <si>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</si>
  <si>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</si>
  <si>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</si>
  <si>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</si>
  <si>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</si>
  <si>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</si>
  <si>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</si>
  <si>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</si>
  <si>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</si>
  <si>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</si>
  <si>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</si>
  <si>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</si>
  <si>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</si>
  <si>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</si>
  <si>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</si>
  <si>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</si>
  <si>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</si>
  <si>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</si>
  <si>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</si>
  <si>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</si>
  <si>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</si>
  <si>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</si>
  <si>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</si>
  <si>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</si>
  <si>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</si>
  <si>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</si>
  <si>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</si>
  <si>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</si>
  <si>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</si>
  <si>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</si>
  <si>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</si>
  <si>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</si>
  <si>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</si>
  <si>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</si>
  <si>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</si>
  <si>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</si>
  <si>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</si>
  <si>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</si>
  <si>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</si>
  <si>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</si>
  <si>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</si>
  <si>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</si>
  <si>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</si>
  <si>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</si>
  <si>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</si>
  <si>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</si>
  <si>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</si>
  <si>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</si>
  <si>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</si>
  <si>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</si>
  <si>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</si>
  <si>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</si>
  <si>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</si>
  <si>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</si>
  <si>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</si>
  <si>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</si>
  <si>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</si>
  <si>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</si>
  <si>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</si>
  <si>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</si>
  <si>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</si>
  <si>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</si>
  <si>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</si>
  <si>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</si>
  <si>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</si>
  <si>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</si>
  <si>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</si>
  <si>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</si>
  <si>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</si>
  <si>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</si>
  <si>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</si>
  <si>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</si>
  <si>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</si>
  <si>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</si>
  <si>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</si>
  <si>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</si>
  <si>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</si>
  <si>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</si>
  <si>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</si>
  <si>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</si>
  <si>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</si>
  <si>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</si>
  <si>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</si>
  <si>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</si>
  <si>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</si>
  <si>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</si>
  <si>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</si>
  <si>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</si>
  <si>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</si>
  <si>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</si>
  <si>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</si>
  <si>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</si>
  <si>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</si>
  <si>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</si>
  <si>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</si>
  <si>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</si>
  <si>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</si>
  <si>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</si>
  <si>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</si>
  <si>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</si>
  <si>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</si>
  <si>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</si>
  <si>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</si>
  <si>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</si>
  <si>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</si>
  <si>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</si>
  <si>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</si>
  <si>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</si>
  <si>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</si>
  <si>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</si>
  <si>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</si>
  <si>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</si>
  <si>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</si>
  <si>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</si>
  <si>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</si>
  <si>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</si>
  <si>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</si>
  <si>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</si>
  <si>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</si>
  <si>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</si>
  <si>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</si>
  <si>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</si>
  <si>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</si>
  <si>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</si>
  <si>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</si>
  <si>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</si>
  <si>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</si>
  <si>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</si>
  <si>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</si>
  <si>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</si>
  <si>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</si>
  <si>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</si>
  <si>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</si>
  <si>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</si>
  <si>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</si>
  <si>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</si>
  <si>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</si>
  <si>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</si>
  <si>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</si>
  <si>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</si>
  <si>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</si>
  <si>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</si>
  <si>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</si>
  <si>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</si>
  <si>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</si>
  <si>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</si>
  <si>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</si>
  <si>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</si>
  <si>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</si>
  <si>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</si>
  <si>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</si>
  <si>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</si>
  <si>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</si>
  <si>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</si>
  <si>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</si>
  <si>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</si>
  <si>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</si>
  <si>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</si>
  <si>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</si>
  <si>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</si>
  <si>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</si>
  <si>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</si>
  <si>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</si>
  <si>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</si>
  <si>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</si>
  <si>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</si>
  <si>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</si>
  <si>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</si>
  <si>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</si>
  <si>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</si>
  <si>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</si>
  <si>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</si>
  <si>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</si>
  <si>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</si>
  <si>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</si>
  <si>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</si>
  <si>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</si>
  <si>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</si>
  <si>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</si>
  <si>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</si>
  <si>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</si>
  <si>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</si>
  <si>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</si>
  <si>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</si>
  <si>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</si>
  <si>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</si>
  <si>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</si>
  <si>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</si>
  <si>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</si>
  <si>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</si>
  <si>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</si>
  <si>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</si>
  <si>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</si>
  <si>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</si>
  <si>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</si>
  <si>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</si>
  <si>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</si>
  <si>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</si>
  <si>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</si>
  <si>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</si>
  <si>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</si>
  <si>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</si>
  <si>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</si>
  <si>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</si>
  <si>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</si>
  <si>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</si>
  <si>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</si>
  <si>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</si>
  <si>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</si>
  <si>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</si>
  <si>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</si>
  <si>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</si>
  <si>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</si>
  <si>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</si>
  <si>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</si>
  <si>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</si>
  <si>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</si>
  <si>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</si>
  <si>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</si>
  <si>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</si>
  <si>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</si>
  <si>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</si>
  <si>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</si>
  <si>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</si>
  <si>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</si>
  <si>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</si>
  <si>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</si>
  <si>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</si>
  <si>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</si>
  <si>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</si>
  <si>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</si>
  <si>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</si>
  <si>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</si>
  <si>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</si>
  <si>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</si>
  <si>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</si>
  <si>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</si>
  <si>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</si>
  <si>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</si>
  <si>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</si>
  <si>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</si>
  <si>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</si>
  <si>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</si>
  <si>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</si>
  <si>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</si>
  <si>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</si>
  <si>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</si>
  <si>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</si>
  <si>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</si>
  <si>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</si>
  <si>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</si>
  <si>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</si>
  <si>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</si>
  <si>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</si>
  <si>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</si>
  <si>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</si>
  <si>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</si>
  <si>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</si>
  <si>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</si>
  <si>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</si>
  <si>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</si>
  <si>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</si>
  <si>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</si>
  <si>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</si>
  <si>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</si>
  <si>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</si>
  <si>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</si>
  <si>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</si>
  <si>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</si>
  <si>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</si>
  <si>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</si>
  <si>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</si>
  <si>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</si>
  <si>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</si>
  <si>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</si>
  <si>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</si>
  <si>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</si>
  <si>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</si>
  <si>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</si>
  <si>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</si>
  <si>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</si>
  <si>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</si>
  <si>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</si>
  <si>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</si>
  <si>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</si>
  <si>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</si>
  <si>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</si>
  <si>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</si>
  <si>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</si>
  <si>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</si>
  <si>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</si>
  <si>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</si>
  <si>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</si>
  <si>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</si>
  <si>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</si>
  <si>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</si>
  <si>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</si>
  <si>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</si>
  <si>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</si>
  <si>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</si>
  <si>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</si>
  <si>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</si>
  <si>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</si>
  <si>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</si>
  <si>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</si>
  <si>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</si>
  <si>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</si>
  <si>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</si>
  <si>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</si>
  <si>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</si>
  <si>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</si>
  <si>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</si>
  <si>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</si>
  <si>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</si>
  <si>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</si>
  <si>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</si>
  <si>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</si>
  <si>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</si>
  <si>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</si>
  <si>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</si>
  <si>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</si>
  <si>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</si>
  <si>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</si>
  <si>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</si>
  <si>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</si>
  <si>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</si>
  <si>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</si>
  <si>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</si>
  <si>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</si>
  <si>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</si>
  <si>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</si>
  <si>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</si>
  <si>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</si>
  <si>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</si>
  <si>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</si>
  <si>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</si>
  <si>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</si>
  <si>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</si>
  <si>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</si>
  <si>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</si>
  <si>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</si>
  <si>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</si>
  <si>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</si>
  <si>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</si>
  <si>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</si>
  <si>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</si>
  <si>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</si>
  <si>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</si>
  <si>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</si>
  <si>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</si>
  <si>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</si>
  <si>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</si>
  <si>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</si>
  <si>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</si>
  <si>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</si>
  <si>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</si>
  <si>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</si>
  <si>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</si>
  <si>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</si>
  <si>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</si>
  <si>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</si>
  <si>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</si>
  <si>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</si>
  <si>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</si>
  <si>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</si>
  <si>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</si>
  <si>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</si>
  <si>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</si>
  <si>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</si>
  <si>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</si>
  <si>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</si>
  <si>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</si>
  <si>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</si>
  <si>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</si>
  <si>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</si>
  <si>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</si>
  <si>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</si>
  <si>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</si>
  <si>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</si>
  <si>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</si>
  <si>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</si>
  <si>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</si>
  <si>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</si>
  <si>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</si>
  <si>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</si>
  <si>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</si>
  <si>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</si>
  <si>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</si>
  <si>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</si>
  <si>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</si>
  <si>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</si>
  <si>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</si>
  <si>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</si>
  <si>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</si>
  <si>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</si>
  <si>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</si>
  <si>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</si>
  <si>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</si>
  <si>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</si>
  <si>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</si>
  <si>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</si>
  <si>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</si>
  <si>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</si>
  <si>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</si>
  <si>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</si>
  <si>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</si>
  <si>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</si>
  <si>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</si>
  <si>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</si>
  <si>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</si>
  <si>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</si>
  <si>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</si>
  <si>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</si>
  <si>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</si>
  <si>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</si>
  <si>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</si>
  <si>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</si>
  <si>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</si>
  <si>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</si>
  <si>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</si>
  <si>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</si>
  <si>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</si>
  <si>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</si>
  <si>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</si>
  <si>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</si>
  <si>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</si>
  <si>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</si>
  <si>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</si>
  <si>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</si>
  <si>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</si>
  <si>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</si>
  <si>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</si>
  <si>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</si>
  <si>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</si>
  <si>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</si>
  <si>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</si>
  <si>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</si>
  <si>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</si>
  <si>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</si>
  <si>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</si>
  <si>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</si>
  <si>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</si>
  <si>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</si>
  <si>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</si>
  <si>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</si>
  <si>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</si>
  <si>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</si>
  <si>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</si>
  <si>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</si>
  <si>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</si>
  <si>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</si>
  <si>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</si>
  <si>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</si>
  <si>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</si>
  <si>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</si>
  <si>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</si>
  <si>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</si>
  <si>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</si>
  <si>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</si>
  <si>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</si>
  <si>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</si>
  <si>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</si>
  <si>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</si>
  <si>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</si>
  <si>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</si>
  <si>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</si>
  <si>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</si>
  <si>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</si>
  <si>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</si>
  <si>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</si>
  <si>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</si>
  <si>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</si>
  <si>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</si>
  <si>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</si>
  <si>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</si>
  <si>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</si>
  <si>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</si>
  <si>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</si>
  <si>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</si>
  <si>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</si>
  <si>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</si>
  <si>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</si>
  <si>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</si>
  <si>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</si>
  <si>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</si>
  <si>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</si>
  <si>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</si>
  <si>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</si>
  <si>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</si>
  <si>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</si>
  <si>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</si>
  <si>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</si>
  <si>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</si>
  <si>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</si>
  <si>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</si>
  <si>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</si>
  <si>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</si>
  <si>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</si>
  <si>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</si>
  <si>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</si>
  <si>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</si>
  <si>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</si>
  <si>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</si>
  <si>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</si>
  <si>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</si>
  <si>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</si>
  <si>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</si>
  <si>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</si>
  <si>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</si>
  <si>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</si>
  <si>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</si>
  <si>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</si>
  <si>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</si>
  <si>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</si>
  <si>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</si>
  <si>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</si>
  <si>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</si>
  <si>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</si>
  <si>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</si>
  <si>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</si>
  <si>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</si>
  <si>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</si>
  <si>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</si>
  <si>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</si>
  <si>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</si>
  <si>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</si>
  <si>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</si>
  <si>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</si>
  <si>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</si>
  <si>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</si>
  <si>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</si>
  <si>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</si>
  <si>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</si>
  <si>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</si>
  <si>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</si>
  <si>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</si>
  <si>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</si>
  <si>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</si>
  <si>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</si>
  <si>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</si>
  <si>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</si>
  <si>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</si>
  <si>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</si>
  <si>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</si>
  <si>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</si>
  <si>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</si>
  <si>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</si>
  <si>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</si>
  <si>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</si>
  <si>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</si>
  <si>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</si>
  <si>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</si>
  <si>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</si>
  <si>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</si>
  <si>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</si>
  <si>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</si>
  <si>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</si>
  <si>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</si>
  <si>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</si>
  <si>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</si>
  <si>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</si>
  <si>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</si>
  <si>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</si>
  <si>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</si>
  <si>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</si>
  <si>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</si>
  <si>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</si>
  <si>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</si>
  <si>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</si>
  <si>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</si>
  <si>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</si>
  <si>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</si>
  <si>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</si>
  <si>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</si>
  <si>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</si>
  <si>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</si>
  <si>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</si>
  <si>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</si>
  <si>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</si>
  <si>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</si>
  <si>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</si>
  <si>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</si>
  <si>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</si>
  <si>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</si>
  <si>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</si>
  <si>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</si>
  <si>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</si>
  <si>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</si>
  <si>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</si>
  <si>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</si>
  <si>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</si>
  <si>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</si>
  <si>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</si>
  <si>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</si>
  <si>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</si>
  <si>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</si>
  <si>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</si>
  <si>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</si>
  <si>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</si>
  <si>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</si>
  <si>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</si>
  <si>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</si>
  <si>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</si>
  <si>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</si>
  <si>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</si>
  <si>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</si>
  <si>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</si>
  <si>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</si>
  <si>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</si>
  <si>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</si>
  <si>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</si>
  <si>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</si>
  <si>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</si>
  <si>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</si>
  <si>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</si>
  <si>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</si>
  <si>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</si>
  <si>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</si>
  <si>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</si>
  <si>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</si>
  <si>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</si>
  <si>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</si>
  <si>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</si>
  <si>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</si>
  <si>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</si>
  <si>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</si>
  <si>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</si>
  <si>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</si>
  <si>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</si>
  <si>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</si>
  <si>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</si>
  <si>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</si>
  <si>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</si>
  <si>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</si>
  <si>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</si>
  <si>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</si>
  <si>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</si>
  <si>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</si>
  <si>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</si>
  <si>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</si>
  <si>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</si>
  <si>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</si>
  <si>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</si>
  <si>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</si>
  <si>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</si>
  <si>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</si>
  <si>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</si>
  <si>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</si>
  <si>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</si>
  <si>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</si>
  <si>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</si>
  <si>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</si>
  <si>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</si>
  <si>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</si>
  <si>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</si>
  <si>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</si>
  <si>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</si>
  <si>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</si>
  <si>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</si>
  <si>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</si>
  <si>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</si>
  <si>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</si>
  <si>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</si>
  <si>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</si>
  <si>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</si>
  <si>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</si>
  <si>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</si>
  <si>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</si>
  <si>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</si>
  <si>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</si>
  <si>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</si>
  <si>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</si>
  <si>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</si>
  <si>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</si>
  <si>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</si>
  <si>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</si>
  <si>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</si>
  <si>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</si>
  <si>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</si>
  <si>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</si>
  <si>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</si>
  <si>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</si>
  <si>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</si>
  <si>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</si>
  <si>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</si>
  <si>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</si>
  <si>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</si>
  <si>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</si>
  <si>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</si>
  <si>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</si>
  <si>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</si>
  <si>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</si>
  <si>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</si>
  <si>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</si>
  <si>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</si>
  <si>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</si>
  <si>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</si>
  <si>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</si>
  <si>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</si>
  <si>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</si>
  <si>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</si>
  <si>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</si>
  <si>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</si>
  <si>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</si>
  <si>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</si>
  <si>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</si>
  <si>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</si>
  <si>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</si>
  <si>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</si>
  <si>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</si>
  <si>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</si>
  <si>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</si>
  <si>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</si>
  <si>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</si>
  <si>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</si>
  <si>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</si>
  <si>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</si>
  <si>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</si>
  <si>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</si>
  <si>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</si>
  <si>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</si>
  <si>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</si>
  <si>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</si>
  <si>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</si>
  <si>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</si>
  <si>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</si>
  <si>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</si>
  <si>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</si>
  <si>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</si>
  <si>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</si>
  <si>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</si>
  <si>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</si>
  <si>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</si>
  <si>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</si>
  <si>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</si>
  <si>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</si>
  <si>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</si>
  <si>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</si>
  <si>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</si>
  <si>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</si>
  <si>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</si>
  <si>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</si>
  <si>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</si>
  <si>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</si>
  <si>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</si>
  <si>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</si>
  <si>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</si>
  <si>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</si>
  <si>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</si>
  <si>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</si>
  <si>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</si>
  <si>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</si>
  <si>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</si>
  <si>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</si>
  <si>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</si>
  <si>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</si>
  <si>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</si>
  <si>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</si>
  <si>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</si>
  <si>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</si>
  <si>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</si>
  <si>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</si>
  <si>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</si>
  <si>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</si>
  <si>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</si>
  <si>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</si>
  <si>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</si>
  <si>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</si>
  <si>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</si>
  <si>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</si>
  <si>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</si>
  <si>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</si>
  <si>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</si>
  <si>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</si>
  <si>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</si>
  <si>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</si>
  <si>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</si>
  <si>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</si>
  <si>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</si>
  <si>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</si>
  <si>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</si>
  <si>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</si>
  <si>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</si>
  <si>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</si>
  <si>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</si>
  <si>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</si>
  <si>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</si>
  <si>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</si>
  <si>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</si>
  <si>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</si>
  <si>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</si>
  <si>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</si>
  <si>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</si>
  <si>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</si>
  <si>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</si>
  <si>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</si>
  <si>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</si>
  <si>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</si>
  <si>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</si>
  <si>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</si>
  <si>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</si>
  <si>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</si>
  <si>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</si>
  <si>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</si>
  <si>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</si>
  <si>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</si>
  <si>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</si>
  <si>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</si>
  <si>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</si>
  <si>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</si>
  <si>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</si>
  <si>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</si>
  <si>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</si>
  <si>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</si>
  <si>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</si>
  <si>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</si>
  <si>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</si>
  <si>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</si>
  <si>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</si>
  <si>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</si>
  <si>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</si>
  <si>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</si>
  <si>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</si>
  <si>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</si>
  <si>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</si>
  <si>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</si>
  <si>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</si>
  <si>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</si>
  <si>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</si>
  <si>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</si>
  <si>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</si>
  <si>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</si>
  <si>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</si>
  <si>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</si>
  <si>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</si>
  <si>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</si>
  <si>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</si>
  <si>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</si>
  <si>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</si>
  <si>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</si>
  <si>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</si>
  <si>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</si>
  <si>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</si>
  <si>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</si>
  <si>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</si>
  <si>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</si>
  <si>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</si>
  <si>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</si>
  <si>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</si>
  <si>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</si>
  <si>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</si>
  <si>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</si>
  <si>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</si>
  <si>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</si>
  <si>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</si>
  <si>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</si>
  <si>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</si>
  <si>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</si>
  <si>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</si>
  <si>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</si>
  <si>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</si>
  <si>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</si>
  <si>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</si>
  <si>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</si>
  <si>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</si>
  <si>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</si>
  <si>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</si>
  <si>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</si>
  <si>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</si>
  <si>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</si>
  <si>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</si>
  <si>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</si>
  <si>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</si>
  <si>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</si>
  <si>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</si>
  <si>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</si>
  <si>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</si>
  <si>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</si>
  <si>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</si>
  <si>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</si>
  <si>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</si>
  <si>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</si>
  <si>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</si>
  <si>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</si>
  <si>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</si>
  <si>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</si>
  <si>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</si>
  <si>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</si>
  <si>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</si>
  <si>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</si>
  <si>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</si>
  <si>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</si>
  <si>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</si>
  <si>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</si>
  <si>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</si>
  <si>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</si>
  <si>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</si>
  <si>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</si>
  <si>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</si>
  <si>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</si>
  <si>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</si>
  <si>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</si>
  <si>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</si>
  <si>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</si>
  <si>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</si>
  <si>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</si>
  <si>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</si>
  <si>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</si>
  <si>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</si>
  <si>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</si>
  <si>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</si>
  <si>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</si>
  <si>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</si>
  <si>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</si>
  <si>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</si>
  <si>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</si>
  <si>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</si>
  <si>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</si>
  <si>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</si>
  <si>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</si>
  <si>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</si>
  <si>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</si>
  <si>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</si>
  <si>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</si>
  <si>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</si>
  <si>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</si>
  <si>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</si>
  <si>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</si>
  <si>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</si>
  <si>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</si>
  <si>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</si>
  <si>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</si>
  <si>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</si>
  <si>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</si>
  <si>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</si>
  <si>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</si>
  <si>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</si>
  <si>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</si>
  <si>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</si>
  <si>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</si>
  <si>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</si>
  <si>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</si>
  <si>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</si>
  <si>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</si>
  <si>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</si>
  <si>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</si>
  <si>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</si>
  <si>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</si>
  <si>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</si>
  <si>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</si>
  <si>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</si>
  <si>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</si>
  <si>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</si>
  <si>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</si>
  <si>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</si>
  <si>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</si>
  <si>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</si>
  <si>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</si>
  <si>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</si>
  <si>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</si>
  <si>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</si>
  <si>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</si>
  <si>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</si>
  <si>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</si>
  <si>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</si>
  <si>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</si>
  <si>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</si>
  <si>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</si>
  <si>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</si>
  <si>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</si>
  <si>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</si>
  <si>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</si>
  <si>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</si>
  <si>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</si>
  <si>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</si>
  <si>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</si>
  <si>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</si>
  <si>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</si>
  <si>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</si>
  <si>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</si>
  <si>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</si>
  <si>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</si>
  <si>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</si>
  <si>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</si>
  <si>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</si>
  <si>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</si>
  <si>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</si>
  <si>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</si>
  <si>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</si>
  <si>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</si>
  <si>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</si>
  <si>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</si>
  <si>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</si>
  <si>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</si>
  <si>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</si>
  <si>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</si>
  <si>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</si>
  <si>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</si>
  <si>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</si>
  <si>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</si>
  <si>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</si>
  <si>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</si>
  <si>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</si>
  <si>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</si>
  <si>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</si>
  <si>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</si>
  <si>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</si>
  <si>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</si>
  <si>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</si>
  <si>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</si>
  <si>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</si>
  <si>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</si>
  <si>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</si>
  <si>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</si>
  <si>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</si>
  <si>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</si>
  <si>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</si>
  <si>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</si>
  <si>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</si>
  <si>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</si>
  <si>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</si>
  <si>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</si>
  <si>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</si>
  <si>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</si>
  <si>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</si>
  <si>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</si>
  <si>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</si>
  <si>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</si>
  <si>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</si>
  <si>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</si>
  <si>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</si>
  <si>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</si>
  <si>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</si>
  <si>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</si>
  <si>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</si>
  <si>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</si>
  <si>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</si>
  <si>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</si>
  <si>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</si>
  <si>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</si>
  <si>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</si>
  <si>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</si>
  <si>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</si>
  <si>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</si>
  <si>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</si>
  <si>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</si>
  <si>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</si>
  <si>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</si>
  <si>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</si>
  <si>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</si>
  <si>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</si>
  <si>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</si>
  <si>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</si>
  <si>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</si>
  <si>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</si>
  <si>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</si>
  <si>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</si>
  <si>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</si>
  <si>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</si>
  <si>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</si>
  <si>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</si>
  <si>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</si>
  <si>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</si>
  <si>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</si>
  <si>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</si>
  <si>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</si>
  <si>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</si>
  <si>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</si>
  <si>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</si>
  <si>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</si>
  <si>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</si>
  <si>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</si>
  <si>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</si>
  <si>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</si>
  <si>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</si>
  <si>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</si>
  <si>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</si>
  <si>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</si>
  <si>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</si>
  <si>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</si>
  <si>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</si>
  <si>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</si>
  <si>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</si>
  <si>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</si>
  <si>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</si>
  <si>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</si>
  <si>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</si>
  <si>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</si>
  <si>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</si>
  <si>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</si>
  <si>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</si>
  <si>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</si>
  <si>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</si>
  <si>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</si>
  <si>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</si>
  <si>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</si>
  <si>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</si>
  <si>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</si>
  <si>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</si>
  <si>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</si>
  <si>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</si>
  <si>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</si>
  <si>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</si>
  <si>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</si>
  <si>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</si>
  <si>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</si>
  <si>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</si>
  <si>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</si>
  <si>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</si>
  <si>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</si>
  <si>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</si>
  <si>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</si>
  <si>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</si>
  <si>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</si>
  <si>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</si>
  <si>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</si>
  <si>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</si>
  <si>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</si>
  <si>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</si>
  <si>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</si>
  <si>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</si>
  <si>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</si>
  <si>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</si>
  <si>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</si>
  <si>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</si>
  <si>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</si>
  <si>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</si>
  <si>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</si>
  <si>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</si>
  <si>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</si>
  <si>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</si>
  <si>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</si>
  <si>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</si>
  <si>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</si>
  <si>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</si>
  <si>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</si>
  <si>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</si>
  <si>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</si>
  <si>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</si>
  <si>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</si>
  <si>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</si>
  <si>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</si>
  <si>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</si>
  <si>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</si>
  <si>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</si>
  <si>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</si>
  <si>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</si>
  <si>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</si>
  <si>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</si>
  <si>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</si>
  <si>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</si>
  <si>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</si>
  <si>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</si>
  <si>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</si>
  <si>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</si>
  <si>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</si>
  <si>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</si>
  <si>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</si>
  <si>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</si>
  <si>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</si>
  <si>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</si>
  <si>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</si>
  <si>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</si>
  <si>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</si>
  <si>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</si>
  <si>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</si>
  <si>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</si>
  <si>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</si>
  <si>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</si>
  <si>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</si>
  <si>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</si>
  <si>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</si>
  <si>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</si>
  <si>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</si>
  <si>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</si>
  <si>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</si>
  <si>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</si>
  <si>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</si>
  <si>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</si>
  <si>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</si>
  <si>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</si>
  <si>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</si>
  <si>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</si>
  <si>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</si>
  <si>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</si>
  <si>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</si>
  <si>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</si>
  <si>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</si>
  <si>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</si>
  <si>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</si>
  <si>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</si>
  <si>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</si>
  <si>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</si>
  <si>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</si>
  <si>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</si>
  <si>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</si>
  <si>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</si>
  <si>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</si>
  <si>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</si>
  <si>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</si>
  <si>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</si>
  <si>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</si>
  <si>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</si>
  <si>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</si>
  <si>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</si>
  <si>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</si>
  <si>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</si>
  <si>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</si>
  <si>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</si>
  <si>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</si>
  <si>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</si>
  <si>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</si>
  <si>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</si>
  <si>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</si>
  <si>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</si>
  <si>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</si>
  <si>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</si>
  <si>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</si>
  <si>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</si>
  <si>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</si>
  <si>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</si>
  <si>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</si>
  <si>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</si>
  <si>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</si>
  <si>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</si>
  <si>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</si>
  <si>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</si>
  <si>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</si>
  <si>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</si>
  <si>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</si>
  <si>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</si>
  <si>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</si>
  <si>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</si>
  <si>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</si>
  <si>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</si>
  <si>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</si>
  <si>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</si>
  <si>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</si>
  <si>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</si>
  <si>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</si>
  <si>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</si>
  <si>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</si>
  <si>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</si>
  <si>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</si>
  <si>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</si>
  <si>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</si>
  <si>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</si>
  <si>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</si>
  <si>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</si>
  <si>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</si>
  <si>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</si>
  <si>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</si>
  <si>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</si>
  <si>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</si>
  <si>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</si>
  <si>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</si>
  <si>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</si>
  <si>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</si>
  <si>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</si>
  <si>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</si>
  <si>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</si>
  <si>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</si>
  <si>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</si>
  <si>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</si>
  <si>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</si>
  <si>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</si>
  <si>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</si>
  <si>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</si>
  <si>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</si>
  <si>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</si>
  <si>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</si>
  <si>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</si>
  <si>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</si>
  <si>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</si>
  <si>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</si>
  <si>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</si>
  <si>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</si>
  <si>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</si>
  <si>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</si>
  <si>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</si>
  <si>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</si>
  <si>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</si>
  <si>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</si>
  <si>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</si>
  <si>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</si>
  <si>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</si>
  <si>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</si>
  <si>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</si>
  <si>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</si>
  <si>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</si>
  <si>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</si>
  <si>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</si>
  <si>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</si>
  <si>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</si>
  <si>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</si>
  <si>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</si>
  <si>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</si>
  <si>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</si>
  <si>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</si>
  <si>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</si>
  <si>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</si>
  <si>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</si>
  <si>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</si>
  <si>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</si>
  <si>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</si>
  <si>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</si>
  <si>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</si>
  <si>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</si>
  <si>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</si>
  <si>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</si>
  <si>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</si>
  <si>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</si>
  <si>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</si>
  <si>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</si>
  <si>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</si>
  <si>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</si>
  <si>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</si>
  <si>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</si>
  <si>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</si>
  <si>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</si>
  <si>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</si>
  <si>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</si>
  <si>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</si>
  <si>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</si>
  <si>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</si>
  <si>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</si>
  <si>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</si>
  <si>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</si>
  <si>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</si>
  <si>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</si>
  <si>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</si>
  <si>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</si>
  <si>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</si>
  <si>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</si>
  <si>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</si>
  <si>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</si>
  <si>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</si>
  <si>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</si>
  <si>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</si>
  <si>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</si>
  <si>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</si>
  <si>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</si>
  <si>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</si>
  <si>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</si>
  <si>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</si>
  <si>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</si>
  <si>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</si>
  <si>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</si>
  <si>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</si>
  <si>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</si>
  <si>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</si>
  <si>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</si>
  <si>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</si>
  <si>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</si>
  <si>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</si>
  <si>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</si>
  <si>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</si>
  <si>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</si>
  <si>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</si>
  <si>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</si>
  <si>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</si>
  <si>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</si>
  <si>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</si>
  <si>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</si>
  <si>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</si>
  <si>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</si>
  <si>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</si>
  <si>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</si>
  <si>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</si>
  <si>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</si>
  <si>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</si>
  <si>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</si>
  <si>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</si>
  <si>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</si>
  <si>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</si>
  <si>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</si>
  <si>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</si>
  <si>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</si>
  <si>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</si>
  <si>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</si>
  <si>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</si>
  <si>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</si>
  <si>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</si>
  <si>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</si>
  <si>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</si>
  <si>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</si>
  <si>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</si>
  <si>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</si>
  <si>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</si>
  <si>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</si>
  <si>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</si>
  <si>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</si>
  <si>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</si>
  <si>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</si>
  <si>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</si>
  <si>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</si>
  <si>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</si>
  <si>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</si>
  <si>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</si>
  <si>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</si>
  <si>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</si>
  <si>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</si>
  <si>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</si>
  <si>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</si>
  <si>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</si>
  <si>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</si>
  <si>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</si>
  <si>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</si>
  <si>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</si>
  <si>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</si>
  <si>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</si>
  <si>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</si>
  <si>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</si>
  <si>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</si>
  <si>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</si>
  <si>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</si>
  <si>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</si>
  <si>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</si>
  <si>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</si>
  <si>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</si>
  <si>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</si>
  <si>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</si>
  <si>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</si>
  <si>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</si>
  <si>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</si>
  <si>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</si>
  <si>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</si>
  <si>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</si>
  <si>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</si>
  <si>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</si>
  <si>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</si>
  <si>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</si>
  <si>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</si>
  <si>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</si>
  <si>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</si>
  <si>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</si>
  <si>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</si>
  <si>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</si>
  <si>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</si>
  <si>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</si>
  <si>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</si>
  <si>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</si>
  <si>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</si>
  <si>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</si>
  <si>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</si>
  <si>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</si>
  <si>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</si>
  <si>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</si>
  <si>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</si>
  <si>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</si>
  <si>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</si>
  <si>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</si>
  <si>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</si>
  <si>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</si>
  <si>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</si>
  <si>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</si>
  <si>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</si>
  <si>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</si>
  <si>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</si>
  <si>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</si>
  <si>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</si>
  <si>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</si>
  <si>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</si>
  <si>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</si>
  <si>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</si>
  <si>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</si>
  <si>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</si>
  <si>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</si>
  <si>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</si>
  <si>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</si>
  <si>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</si>
  <si>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</si>
  <si>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</si>
  <si>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</si>
  <si>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</si>
  <si>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</si>
  <si>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</si>
  <si>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</si>
  <si>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</si>
  <si>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</si>
  <si>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</si>
  <si>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</si>
  <si>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</si>
  <si>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</si>
  <si>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</si>
  <si>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</si>
  <si>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</si>
  <si>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</si>
  <si>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</si>
  <si>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</si>
  <si>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</si>
  <si>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</si>
  <si>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</si>
  <si>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</si>
  <si>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</si>
  <si>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</si>
  <si>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</si>
  <si>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</si>
  <si>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</si>
  <si>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</si>
  <si>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</si>
  <si>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</si>
  <si>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</si>
  <si>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</si>
  <si>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</si>
  <si>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</si>
  <si>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</si>
  <si>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</si>
  <si>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</si>
  <si>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</si>
  <si>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</si>
  <si>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</si>
  <si>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</si>
  <si>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</si>
  <si>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</si>
  <si>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</si>
  <si>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</si>
  <si>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</si>
  <si>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</si>
  <si>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</si>
  <si>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</si>
  <si>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</si>
  <si>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</si>
  <si>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</si>
  <si>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</si>
  <si>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</si>
  <si>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</si>
  <si>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</si>
  <si>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</si>
  <si>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</si>
  <si>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</si>
  <si>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</si>
  <si>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</si>
  <si>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</si>
  <si>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</si>
  <si>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</si>
  <si>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</si>
  <si>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</si>
  <si>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</si>
  <si>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</si>
  <si>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</si>
  <si>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</si>
  <si>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</si>
  <si>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</si>
  <si>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</si>
  <si>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</si>
  <si>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</si>
  <si>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</si>
  <si>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</si>
  <si>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</si>
  <si>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</si>
  <si>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</si>
  <si>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</si>
  <si>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</si>
  <si>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</si>
  <si>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</si>
  <si>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</si>
  <si>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</si>
  <si>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</si>
  <si>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</si>
  <si>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</si>
  <si>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</si>
  <si>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</si>
  <si>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</si>
  <si>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</si>
  <si>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</si>
  <si>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</si>
  <si>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</si>
  <si>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</si>
  <si>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</si>
  <si>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</si>
  <si>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</si>
  <si>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</si>
  <si>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</si>
  <si>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</si>
  <si>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</si>
  <si>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</si>
  <si>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</si>
  <si>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</si>
  <si>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</si>
  <si>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</si>
  <si>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</si>
  <si>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</si>
  <si>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</si>
  <si>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</si>
  <si>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</si>
  <si>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</si>
  <si>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</si>
  <si>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</si>
  <si>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</si>
  <si>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</si>
  <si>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</si>
  <si>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</si>
  <si>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</si>
  <si>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</si>
  <si>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</si>
  <si>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</si>
  <si>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</si>
  <si>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</si>
  <si>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</si>
  <si>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</si>
  <si>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</si>
  <si>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</si>
  <si>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</si>
  <si>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</si>
  <si>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</si>
  <si>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</si>
  <si>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</si>
  <si>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</si>
  <si>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</si>
  <si>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</si>
  <si>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</si>
  <si>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</si>
  <si>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</si>
  <si>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</si>
  <si>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</si>
  <si>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</si>
  <si>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</si>
  <si>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</si>
  <si>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</si>
  <si>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</si>
  <si>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</si>
  <si>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</si>
  <si>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</si>
  <si>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</si>
  <si>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</si>
  <si>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</si>
  <si>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</si>
  <si>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</si>
  <si>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</si>
  <si>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</si>
  <si>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</si>
  <si>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</si>
  <si>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</si>
  <si>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</si>
  <si>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</si>
  <si>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</si>
  <si>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</si>
  <si>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</si>
  <si>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</si>
  <si>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</si>
  <si>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</si>
  <si>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</si>
  <si>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</si>
  <si>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</si>
  <si>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</si>
  <si>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</si>
  <si>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</si>
  <si>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</si>
  <si>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</si>
  <si>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</si>
  <si>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</si>
  <si>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</si>
  <si>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</si>
  <si>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</si>
  <si>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</si>
  <si>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</si>
  <si>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</si>
  <si>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</si>
  <si>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</si>
  <si>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</si>
  <si>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</si>
  <si>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</si>
  <si>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</si>
  <si>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</si>
  <si>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</si>
  <si>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</si>
  <si>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</si>
  <si>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</si>
  <si>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</si>
  <si>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</si>
  <si>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</si>
  <si>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</si>
  <si>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</si>
  <si>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</si>
  <si>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</si>
  <si>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</si>
  <si>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</si>
  <si>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</si>
  <si>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</si>
  <si>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</si>
  <si>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</si>
  <si>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</si>
  <si>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</si>
  <si>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</si>
  <si>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</si>
  <si>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</si>
  <si>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</si>
  <si>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</si>
  <si>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</si>
  <si>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</si>
  <si>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</si>
  <si>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</si>
  <si>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</si>
  <si>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</si>
  <si>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</si>
  <si>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</si>
  <si>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</si>
  <si>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</si>
  <si>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</si>
  <si>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</si>
  <si>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</si>
  <si>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</si>
  <si>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</si>
  <si>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</si>
  <si>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</si>
  <si>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</si>
  <si>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</si>
  <si>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</si>
  <si>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</si>
  <si>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</si>
  <si>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</si>
  <si>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</si>
  <si>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</si>
  <si>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</si>
  <si>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</si>
  <si>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</si>
  <si>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</si>
  <si>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</si>
  <si>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</si>
  <si>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</si>
  <si>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</si>
  <si>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</si>
  <si>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</si>
  <si>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</si>
  <si>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</si>
  <si>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</si>
  <si>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</si>
  <si>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</si>
  <si>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</si>
  <si>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</si>
  <si>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</si>
  <si>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</si>
  <si>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</si>
  <si>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</si>
  <si>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</si>
  <si>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</si>
  <si>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</si>
  <si>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</si>
  <si>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</si>
  <si>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</si>
  <si>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</si>
  <si>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</si>
  <si>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</si>
  <si>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</si>
  <si>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</si>
  <si>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</si>
  <si>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</si>
  <si>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</si>
  <si>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</si>
  <si>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</si>
  <si>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</si>
  <si>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</si>
  <si>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</si>
  <si>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</si>
  <si>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</si>
  <si>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</si>
  <si>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</si>
  <si>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</si>
  <si>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</si>
  <si>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</si>
  <si>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</si>
  <si>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</si>
  <si>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</si>
  <si>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</si>
  <si>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</si>
  <si>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</si>
  <si>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</si>
  <si>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</si>
  <si>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</si>
  <si>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</si>
  <si>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</si>
  <si>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</si>
  <si>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</si>
  <si>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</si>
  <si>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</si>
  <si>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</si>
  <si>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</si>
  <si>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</si>
  <si>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</si>
  <si>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</si>
  <si>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</si>
  <si>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</si>
  <si>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</si>
  <si>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</si>
  <si>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</si>
  <si>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</si>
  <si>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</si>
  <si>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</si>
  <si>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</si>
  <si>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</si>
  <si>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</si>
  <si>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</si>
  <si>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</si>
  <si>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</si>
  <si>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</si>
  <si>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</si>
  <si>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</si>
  <si>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</si>
  <si>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</si>
  <si>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</si>
  <si>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</si>
  <si>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</si>
  <si>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</si>
  <si>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</si>
  <si>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</si>
  <si>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</si>
  <si>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</si>
  <si>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</si>
  <si>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</si>
  <si>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</si>
  <si>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</si>
  <si>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</si>
  <si>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</si>
  <si>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</si>
  <si>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</si>
  <si>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</si>
  <si>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</si>
  <si>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</si>
  <si>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</si>
  <si>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</si>
  <si>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</si>
  <si>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</si>
  <si>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</si>
  <si>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</si>
  <si>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</si>
  <si>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</si>
  <si>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</si>
  <si>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</si>
  <si>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</si>
  <si>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</si>
  <si>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</si>
  <si>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</si>
  <si>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</si>
  <si>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</si>
  <si>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</si>
  <si>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</si>
  <si>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</si>
  <si>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</si>
  <si>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</si>
  <si>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</si>
  <si>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</si>
  <si>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</si>
  <si>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</si>
  <si>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</si>
  <si>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</si>
  <si>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</si>
  <si>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</si>
  <si>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</si>
  <si>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</si>
  <si>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</si>
  <si>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</si>
  <si>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</si>
  <si>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</si>
  <si>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</si>
  <si>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</si>
  <si>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</si>
  <si>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</si>
  <si>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</si>
  <si>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</si>
  <si>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</si>
  <si>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</si>
  <si>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</si>
  <si>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</si>
  <si>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</si>
  <si>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</si>
  <si>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</si>
  <si>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</si>
  <si>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</si>
  <si>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</si>
  <si>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</si>
  <si>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</si>
  <si>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</si>
  <si>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</si>
  <si>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</si>
  <si>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</si>
  <si>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</si>
  <si>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</si>
  <si>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</si>
  <si>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</si>
  <si>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</si>
  <si>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</si>
  <si>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</si>
  <si>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</si>
  <si>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</si>
  <si>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</si>
  <si>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</si>
  <si>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</si>
  <si>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</si>
  <si>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</si>
  <si>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</si>
  <si>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</si>
  <si>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</si>
  <si>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</si>
  <si>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</si>
  <si>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</si>
  <si>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</si>
  <si>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</si>
  <si>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</si>
  <si>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</si>
  <si>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</si>
  <si>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</si>
  <si>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</si>
  <si>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</si>
  <si>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</si>
  <si>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</si>
  <si>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</si>
  <si>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</si>
  <si>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</si>
  <si>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</si>
  <si>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</si>
  <si>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</si>
  <si>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</si>
  <si>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</si>
  <si>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</si>
  <si>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</si>
  <si>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</si>
  <si>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</si>
  <si>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</si>
  <si>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</si>
  <si>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</si>
  <si>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</si>
  <si>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</si>
  <si>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</si>
  <si>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</si>
  <si>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</si>
  <si>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</si>
  <si>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</si>
  <si>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</si>
  <si>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</si>
  <si>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</si>
  <si>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</si>
  <si>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</si>
  <si>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</si>
  <si>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</si>
  <si>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</si>
  <si>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</si>
  <si>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</si>
  <si>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</si>
  <si>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</si>
  <si>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</si>
  <si>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</si>
  <si>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</si>
  <si>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</si>
  <si>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</si>
  <si>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</si>
  <si>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</si>
  <si>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</si>
  <si>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</si>
  <si>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</si>
  <si>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</si>
  <si>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</si>
  <si>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</si>
  <si>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</si>
  <si>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</si>
  <si>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</si>
  <si>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</si>
  <si>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</si>
  <si>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</si>
  <si>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</si>
  <si>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</si>
  <si>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</si>
  <si>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</si>
  <si>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</si>
  <si>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</si>
  <si>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</si>
  <si>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</si>
  <si>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</si>
  <si>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</si>
  <si>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</si>
  <si>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</si>
  <si>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</si>
  <si>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</si>
  <si>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</si>
  <si>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</si>
  <si>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</si>
  <si>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</si>
  <si>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</si>
  <si>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</si>
  <si>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</si>
  <si>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</si>
  <si>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</si>
  <si>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</si>
  <si>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</si>
  <si>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</si>
  <si>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</si>
  <si>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</si>
  <si>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</si>
  <si>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</si>
  <si>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</si>
  <si>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</si>
  <si>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</si>
  <si>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</si>
  <si>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</si>
  <si>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</si>
  <si>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</si>
  <si>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</si>
  <si>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</si>
  <si>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</si>
  <si>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</si>
  <si>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</si>
  <si>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</si>
  <si>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</si>
  <si>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</si>
  <si>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</si>
  <si>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</si>
  <si>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</si>
  <si>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</si>
  <si>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</si>
  <si>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</si>
  <si>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</si>
  <si>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</si>
  <si>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</si>
  <si>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</si>
  <si>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</si>
  <si>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</si>
  <si>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</si>
  <si>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</si>
  <si>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</si>
  <si>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</si>
  <si>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</si>
  <si>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</si>
  <si>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</si>
  <si>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</si>
  <si>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</si>
  <si>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</si>
  <si>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</si>
  <si>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</si>
  <si>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</si>
  <si>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</si>
  <si>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</si>
  <si>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</si>
  <si>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</si>
  <si>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</si>
  <si>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</si>
  <si>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</si>
  <si>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</si>
  <si>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</si>
  <si>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</si>
  <si>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</si>
  <si>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</si>
  <si>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</si>
  <si>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</si>
  <si>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</si>
  <si>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</si>
  <si>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</si>
  <si>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</si>
  <si>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</si>
  <si>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</si>
  <si>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</si>
  <si>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</si>
  <si>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</si>
  <si>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</si>
  <si>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</si>
  <si>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</si>
  <si>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</si>
  <si>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</si>
  <si>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</si>
  <si>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</si>
  <si>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</si>
  <si>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</si>
  <si>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</si>
  <si>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</si>
  <si>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</si>
  <si>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</si>
  <si>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</si>
  <si>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</si>
  <si>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</si>
  <si>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</si>
  <si>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</si>
  <si>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</si>
  <si>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</si>
  <si>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</si>
  <si>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</si>
  <si>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</si>
  <si>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</si>
  <si>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</si>
  <si>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</si>
  <si>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</si>
  <si>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</si>
  <si>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</si>
  <si>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</si>
  <si>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</si>
  <si>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</si>
  <si>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</si>
  <si>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</si>
  <si>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</si>
  <si>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</si>
  <si>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</si>
  <si>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</si>
  <si>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</si>
  <si>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</si>
  <si>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</si>
  <si>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</si>
  <si>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</si>
  <si>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</si>
  <si>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</si>
  <si>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</si>
  <si>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</si>
  <si>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</si>
  <si>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</si>
  <si>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</si>
  <si>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</si>
  <si>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</si>
  <si>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</si>
  <si>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</si>
  <si>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</si>
  <si>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</si>
  <si>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</si>
  <si>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</si>
  <si>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</si>
  <si>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</si>
  <si>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</si>
  <si>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</si>
  <si>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</si>
  <si>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</si>
  <si>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</si>
  <si>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</si>
  <si>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</si>
  <si>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</si>
  <si>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</si>
  <si>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</si>
  <si>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</si>
  <si>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</si>
  <si>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</si>
  <si>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</si>
  <si>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</si>
  <si>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</si>
  <si>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</si>
  <si>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</si>
  <si>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</si>
  <si>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</si>
  <si>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</si>
  <si>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</si>
  <si>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</si>
  <si>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</si>
  <si>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</si>
  <si>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</si>
  <si>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</si>
  <si>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</si>
  <si>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</si>
  <si>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</si>
  <si>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</si>
  <si>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</si>
  <si>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</si>
  <si>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</si>
  <si>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</si>
  <si>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</si>
  <si>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</si>
  <si>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</si>
  <si>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</si>
  <si>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</si>
  <si>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</si>
  <si>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</si>
  <si>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</si>
  <si>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</si>
  <si>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</si>
  <si>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</si>
  <si>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</si>
  <si>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</si>
  <si>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</si>
  <si>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</si>
  <si>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</si>
  <si>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</si>
  <si>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</si>
  <si>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</si>
  <si>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</si>
  <si>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</si>
  <si>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</si>
  <si>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</si>
  <si>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</si>
  <si>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</si>
  <si>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</si>
  <si>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</si>
  <si>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</si>
  <si>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</si>
  <si>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</si>
  <si>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</si>
  <si>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</si>
  <si>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</si>
  <si>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</si>
  <si>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</si>
  <si>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</si>
  <si>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</si>
  <si>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</si>
  <si>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</si>
  <si>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</si>
  <si>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</si>
  <si>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</si>
  <si>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</si>
  <si>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</si>
  <si>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</si>
  <si>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</si>
  <si>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</si>
  <si>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</si>
  <si>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</si>
  <si>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</si>
  <si>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</si>
  <si>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</si>
  <si>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</si>
  <si>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</si>
  <si>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</si>
  <si>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</si>
  <si>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</si>
  <si>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</si>
  <si>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</si>
  <si>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</si>
  <si>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</si>
  <si>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</si>
  <si>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</si>
  <si>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</si>
  <si>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</si>
  <si>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</si>
  <si>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</si>
  <si>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</si>
  <si>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</si>
  <si>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</si>
  <si>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</si>
  <si>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</si>
  <si>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</si>
  <si>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</si>
  <si>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</si>
  <si>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</si>
  <si>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</si>
  <si>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</si>
  <si>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</si>
  <si>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</si>
  <si>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</si>
  <si>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</si>
  <si>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</si>
  <si>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</si>
  <si>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</si>
  <si>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</si>
  <si>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</si>
  <si>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</si>
  <si>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</si>
  <si>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</si>
  <si>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</si>
  <si>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</si>
  <si>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</si>
  <si>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</si>
  <si>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</si>
  <si>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</si>
  <si>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</si>
  <si>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</si>
  <si>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</si>
  <si>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</si>
  <si>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</si>
  <si>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</si>
  <si>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</si>
  <si>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</si>
  <si>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</si>
  <si>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</si>
  <si>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</si>
  <si>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</si>
  <si>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</si>
  <si>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</si>
  <si>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</si>
  <si>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</si>
  <si>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</si>
  <si>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</si>
  <si>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</si>
  <si>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</si>
  <si>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</si>
  <si>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</si>
  <si>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</si>
  <si>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</si>
  <si>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</si>
  <si>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</si>
  <si>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</si>
  <si>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</si>
  <si>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</si>
  <si>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</si>
  <si>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</si>
  <si>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</si>
  <si>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</si>
  <si>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</si>
  <si>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</si>
  <si>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</si>
  <si>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</si>
  <si>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</si>
  <si>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</si>
  <si>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</si>
  <si>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</si>
  <si>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</si>
  <si>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</si>
  <si>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</si>
  <si>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</si>
  <si>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</si>
  <si>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</si>
  <si>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</si>
  <si>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</si>
  <si>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</si>
  <si>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</si>
  <si>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</si>
  <si>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</si>
  <si>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</si>
  <si>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</si>
  <si>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</si>
  <si>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</si>
  <si>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</si>
  <si>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</si>
  <si>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</si>
  <si>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</si>
  <si>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</si>
  <si>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</si>
  <si>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</si>
  <si>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</si>
  <si>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</si>
  <si>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</si>
  <si>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</si>
  <si>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</si>
  <si>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</si>
  <si>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</si>
  <si>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</si>
  <si>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</si>
  <si>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</si>
  <si>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</si>
  <si>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</si>
  <si>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</si>
  <si>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</si>
  <si>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</si>
  <si>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</si>
  <si>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</si>
  <si>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</si>
  <si>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</si>
  <si>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</si>
  <si>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</si>
  <si>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</si>
  <si>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</si>
  <si>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</si>
  <si>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</si>
  <si>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</si>
  <si>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</si>
  <si>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</si>
  <si>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</si>
  <si>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</si>
  <si>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</si>
  <si>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</si>
  <si>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</si>
  <si>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</si>
  <si>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</si>
  <si>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</si>
  <si>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</si>
  <si>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</si>
  <si>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</si>
  <si>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</si>
  <si>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</si>
  <si>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</si>
  <si>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</si>
  <si>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</si>
  <si>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</si>
  <si>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</si>
  <si>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</si>
  <si>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</si>
  <si>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</si>
  <si>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</si>
  <si>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</si>
  <si>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</si>
  <si>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</si>
  <si>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</si>
  <si>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</si>
  <si>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</si>
  <si>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</si>
  <si>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</si>
  <si>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</si>
  <si>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</si>
  <si>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</si>
  <si>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</si>
  <si>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</si>
  <si>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</si>
  <si>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</si>
  <si>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</si>
  <si>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</si>
  <si>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</si>
  <si>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</si>
  <si>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</si>
  <si>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</si>
  <si>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</si>
  <si>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</si>
  <si>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</si>
  <si>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</si>
  <si>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</si>
  <si>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</si>
  <si>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</si>
  <si>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</si>
  <si>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</si>
  <si>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</si>
  <si>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</si>
  <si>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</si>
  <si>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</si>
  <si>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</si>
  <si>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</si>
  <si>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</si>
  <si>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</si>
  <si>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</si>
  <si>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</si>
  <si>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</si>
  <si>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</si>
  <si>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</si>
  <si>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</si>
  <si>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</si>
  <si>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</si>
  <si>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</si>
  <si>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</si>
  <si>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</si>
  <si>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</si>
  <si>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</si>
  <si>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</si>
  <si>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</si>
  <si>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</si>
  <si>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</si>
  <si>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</si>
  <si>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</si>
  <si>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</si>
  <si>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</si>
  <si>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</si>
  <si>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</si>
  <si>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</si>
  <si>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</si>
  <si>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</si>
  <si>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</si>
  <si>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</si>
  <si>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</si>
  <si>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</si>
  <si>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</si>
  <si>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</si>
  <si>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</si>
  <si>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</si>
  <si>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</si>
  <si>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</si>
  <si>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</si>
  <si>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</si>
  <si>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</si>
  <si>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</si>
  <si>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</si>
  <si>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</si>
  <si>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</si>
  <si>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</si>
  <si>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</si>
  <si>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</si>
  <si>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</si>
  <si>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</si>
  <si>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</si>
  <si>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</si>
  <si>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</si>
  <si>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</si>
  <si>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</si>
  <si>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</si>
  <si>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</si>
  <si>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</si>
  <si>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</si>
  <si>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</si>
  <si>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</si>
  <si>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</si>
  <si>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</si>
  <si>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</si>
  <si>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</si>
  <si>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</si>
  <si>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</si>
  <si>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</si>
  <si>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</si>
  <si>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</si>
  <si>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</si>
  <si>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</si>
  <si>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</si>
  <si>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</si>
  <si>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</si>
  <si>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</si>
  <si>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</si>
  <si>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</si>
  <si>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</si>
  <si>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</si>
  <si>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</si>
  <si>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</si>
  <si>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</si>
  <si>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</si>
  <si>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</si>
  <si>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</si>
  <si>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</si>
  <si>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</si>
  <si>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</si>
  <si>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</si>
  <si>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</si>
  <si>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</si>
  <si>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</si>
  <si>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</si>
  <si>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</si>
  <si>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</si>
  <si>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</si>
  <si>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</si>
  <si>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</si>
  <si>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</si>
  <si>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</si>
  <si>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</si>
  <si>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</si>
  <si>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</si>
  <si>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</si>
  <si>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</si>
  <si>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</si>
  <si>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</si>
  <si>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</si>
  <si>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</si>
  <si>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</si>
  <si>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</si>
  <si>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</si>
  <si>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</si>
  <si>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</si>
  <si>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</si>
  <si>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</si>
  <si>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</si>
  <si>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</si>
  <si>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</si>
  <si>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</si>
  <si>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</si>
  <si>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</si>
  <si>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</si>
  <si>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</si>
  <si>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</si>
  <si>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</si>
  <si>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</si>
  <si>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</si>
  <si>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</si>
  <si>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</si>
  <si>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</si>
  <si>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</si>
  <si>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</si>
  <si>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</si>
  <si>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</si>
  <si>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</si>
  <si>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</si>
  <si>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</si>
  <si>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</si>
  <si>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</si>
  <si>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</si>
  <si>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</si>
  <si>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</si>
  <si>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</si>
  <si>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</si>
  <si>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</si>
  <si>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</si>
  <si>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</si>
  <si>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</si>
  <si>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</si>
  <si>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</si>
  <si>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</si>
  <si>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</si>
  <si>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</si>
  <si>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</si>
  <si>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</si>
  <si>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</si>
  <si>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</si>
  <si>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</si>
  <si>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</si>
  <si>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</si>
  <si>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</si>
  <si>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</si>
  <si>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</si>
  <si>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</si>
  <si>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</si>
  <si>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</si>
  <si>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</si>
  <si>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</si>
  <si>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</si>
  <si>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</si>
  <si>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</si>
  <si>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</si>
  <si>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</si>
  <si>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</si>
  <si>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</si>
  <si>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</si>
  <si>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</si>
  <si>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</si>
  <si>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</si>
  <si>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</si>
  <si>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</si>
  <si>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</si>
  <si>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</si>
  <si>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</si>
  <si>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</si>
  <si>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</si>
  <si>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</si>
  <si>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</si>
  <si>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</si>
  <si>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</si>
  <si>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</si>
  <si>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</si>
  <si>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</si>
  <si>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</si>
  <si>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</si>
  <si>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</si>
  <si>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</si>
  <si>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</si>
  <si>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</si>
  <si>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</si>
  <si>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</si>
  <si>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</si>
  <si>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</si>
  <si>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</si>
  <si>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</si>
  <si>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</si>
  <si>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</si>
  <si>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</si>
  <si>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</si>
  <si>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</si>
  <si>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</si>
  <si>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</si>
  <si>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</si>
  <si>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</si>
  <si>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</si>
  <si>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</si>
  <si>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</si>
  <si>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</si>
  <si>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</si>
  <si>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</si>
  <si>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</si>
  <si>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</si>
  <si>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</si>
  <si>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</si>
  <si>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</si>
  <si>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</si>
  <si>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</si>
  <si>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</si>
  <si>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</si>
  <si>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</si>
  <si>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</si>
  <si>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</si>
  <si>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</si>
  <si>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</si>
  <si>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</si>
  <si>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</si>
  <si>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</si>
  <si>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</si>
  <si>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</si>
  <si>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</si>
  <si>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</si>
  <si>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</si>
  <si>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</si>
  <si>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</si>
  <si>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</si>
  <si>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</si>
  <si>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</si>
  <si>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</si>
  <si>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</si>
  <si>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</si>
  <si>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</si>
  <si>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</si>
  <si>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</si>
  <si>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</si>
  <si>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</si>
  <si>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</si>
  <si>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</si>
  <si>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</si>
  <si>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</si>
  <si>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</si>
  <si>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</si>
  <si>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</si>
  <si>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</si>
  <si>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</si>
  <si>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</si>
  <si>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</si>
  <si>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</si>
  <si>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</si>
  <si>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</si>
  <si>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</si>
  <si>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</si>
  <si>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</si>
  <si>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</si>
  <si>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</si>
  <si>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</si>
  <si>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</si>
  <si>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</si>
  <si>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</si>
  <si>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</si>
  <si>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</si>
  <si>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</si>
  <si>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</si>
  <si>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</si>
  <si>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</si>
  <si>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</si>
  <si>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</si>
  <si>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</si>
  <si>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</si>
  <si>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</si>
  <si>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</si>
  <si>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</si>
  <si>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</si>
  <si>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</si>
  <si>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</si>
  <si>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</si>
  <si>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</si>
  <si>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</si>
  <si>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</si>
  <si>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</si>
  <si>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</si>
  <si>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</si>
  <si>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</si>
  <si>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</si>
  <si>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</si>
  <si>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</si>
  <si>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</si>
  <si>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</si>
  <si>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</si>
  <si>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</si>
  <si>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</si>
  <si>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</si>
  <si>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</si>
  <si>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</si>
  <si>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</si>
  <si>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</si>
  <si>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</si>
  <si>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</si>
  <si>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</si>
  <si>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</si>
  <si>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</si>
  <si>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</si>
  <si>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</si>
  <si>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</si>
  <si>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</si>
  <si>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</si>
  <si>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</si>
  <si>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</si>
  <si>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</si>
  <si>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</si>
  <si>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</si>
  <si>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</si>
  <si>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</si>
  <si>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</si>
  <si>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</si>
  <si>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</si>
  <si>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</si>
  <si>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</si>
  <si>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</si>
  <si>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</si>
  <si>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</si>
  <si>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</si>
  <si>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</si>
  <si>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</si>
  <si>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</si>
  <si>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</si>
  <si>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</si>
  <si>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</si>
  <si>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</si>
  <si>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</si>
  <si>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</si>
  <si>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</si>
  <si>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</si>
  <si>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</si>
  <si>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</si>
  <si>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</si>
  <si>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</si>
  <si>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</si>
  <si>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</si>
  <si>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</si>
  <si>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</si>
  <si>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</si>
  <si>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</si>
  <si>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</si>
  <si>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</si>
  <si>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</si>
  <si>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</si>
  <si>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</si>
  <si>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</si>
  <si>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</si>
  <si>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</si>
  <si>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</si>
  <si>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</si>
  <si>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</si>
  <si>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</si>
  <si>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</si>
  <si>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</si>
  <si>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</si>
  <si>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</si>
  <si>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</si>
  <si>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</si>
  <si>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</si>
  <si>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</si>
  <si>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</si>
  <si>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</si>
  <si>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</si>
  <si>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</si>
  <si>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</si>
  <si>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</si>
  <si>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</si>
  <si>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</si>
  <si>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</si>
  <si>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</si>
  <si>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</si>
  <si>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</si>
  <si>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</si>
  <si>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</si>
  <si>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</si>
  <si>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</si>
  <si>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</si>
  <si>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</si>
  <si>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</si>
  <si>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</si>
  <si>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</si>
  <si>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</si>
  <si>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</si>
  <si>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</si>
  <si>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</si>
  <si>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</si>
  <si>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</si>
  <si>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</si>
  <si>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</si>
  <si>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</si>
  <si>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</si>
  <si>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</si>
  <si>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</si>
  <si>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</si>
  <si>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</si>
  <si>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</si>
  <si>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</si>
  <si>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</si>
  <si>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</si>
  <si>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</si>
  <si>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</si>
  <si>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</si>
  <si>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</si>
  <si>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</si>
  <si>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</si>
  <si>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</si>
  <si>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</si>
  <si>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</si>
  <si>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</si>
  <si>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</si>
  <si>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</si>
  <si>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</si>
  <si>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</si>
  <si>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</si>
  <si>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</si>
  <si>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</si>
  <si>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</si>
  <si>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</si>
  <si>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</si>
  <si>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</si>
  <si>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</si>
  <si>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</si>
  <si>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</si>
  <si>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</si>
  <si>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</si>
  <si>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</si>
  <si>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</si>
  <si>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</si>
  <si>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</si>
  <si>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</si>
  <si>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</si>
  <si>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</si>
  <si>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</si>
  <si>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</si>
  <si>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</si>
  <si>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</si>
  <si>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</si>
  <si>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</si>
  <si>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</si>
  <si>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</si>
  <si>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</si>
  <si>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</si>
  <si>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</si>
  <si>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</si>
  <si>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</si>
  <si>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</si>
  <si>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</si>
  <si>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</si>
  <si>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</si>
  <si>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</si>
  <si>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</si>
  <si>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</si>
  <si>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</si>
  <si>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</si>
  <si>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</si>
  <si>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</si>
  <si>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</si>
  <si>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</si>
  <si>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</si>
  <si>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</si>
  <si>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</si>
  <si>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</si>
  <si>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</si>
  <si>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</si>
  <si>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</si>
  <si>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</si>
  <si>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</si>
  <si>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</si>
  <si>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</si>
  <si>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</si>
  <si>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</si>
  <si>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</si>
  <si>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</si>
  <si>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</si>
  <si>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</si>
  <si>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</si>
  <si>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</si>
  <si>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</si>
  <si>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</si>
  <si>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</si>
  <si>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</si>
  <si>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</si>
  <si>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</si>
  <si>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</si>
  <si>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</si>
  <si>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</si>
  <si>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</si>
  <si>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</si>
  <si>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</si>
  <si>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</si>
  <si>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</si>
  <si>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</si>
  <si>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</si>
  <si>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</si>
  <si>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</si>
  <si>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</si>
  <si>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</si>
  <si>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</si>
  <si>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</si>
  <si>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</si>
  <si>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</si>
  <si>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</si>
  <si>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</si>
  <si>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</si>
  <si>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</si>
  <si>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</si>
  <si>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</si>
  <si>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</si>
  <si>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</si>
  <si>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</si>
  <si>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</si>
  <si>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</si>
  <si>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</si>
  <si>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</si>
  <si>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</si>
  <si>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</si>
  <si>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</si>
  <si>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</si>
  <si>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</si>
  <si>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</si>
  <si>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</si>
  <si>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</si>
  <si>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</si>
  <si>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</si>
  <si>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</si>
  <si>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</si>
  <si>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</si>
  <si>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</si>
  <si>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</si>
  <si>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</si>
  <si>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</si>
  <si>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</si>
  <si>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</si>
  <si>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</si>
  <si>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</si>
  <si>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</si>
  <si>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</si>
  <si>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</si>
  <si>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</si>
  <si>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</si>
  <si>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</si>
  <si>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</si>
  <si>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</si>
  <si>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</si>
  <si>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</si>
  <si>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</si>
  <si>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</si>
  <si>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</si>
  <si>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</si>
  <si>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</si>
  <si>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</si>
  <si>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</si>
  <si>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</si>
  <si>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</si>
  <si>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</si>
  <si>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</si>
  <si>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</si>
  <si>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</si>
  <si>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</si>
  <si>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</si>
  <si>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</si>
  <si>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</si>
  <si>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</si>
  <si>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</si>
  <si>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</si>
  <si>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</si>
  <si>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</si>
  <si>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</si>
  <si>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</si>
  <si>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</si>
  <si>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</si>
  <si>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</si>
  <si>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</si>
  <si>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</si>
  <si>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</si>
  <si>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</si>
  <si>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</si>
  <si>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</si>
  <si>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</si>
  <si>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</si>
  <si>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</si>
  <si>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</si>
  <si>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</si>
  <si>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</si>
  <si>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</si>
  <si>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</si>
  <si>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</si>
  <si>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</si>
  <si>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</si>
  <si>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</si>
  <si>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</si>
  <si>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</si>
  <si>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</si>
  <si>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</si>
  <si>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</si>
  <si>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</si>
  <si>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</si>
  <si>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</si>
  <si>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</si>
  <si>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</si>
  <si>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</si>
  <si>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</si>
  <si>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</si>
  <si>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</si>
  <si>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</si>
  <si>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</si>
  <si>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</si>
  <si>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</si>
  <si>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</si>
  <si>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</si>
  <si>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</si>
  <si>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</si>
  <si>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</si>
  <si>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</si>
  <si>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</si>
  <si>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</si>
  <si>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</si>
  <si>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</si>
  <si>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</si>
  <si>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</si>
  <si>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</si>
  <si>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</si>
  <si>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</si>
  <si>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</si>
  <si>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</si>
  <si>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</si>
  <si>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</si>
  <si>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</si>
  <si>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</si>
  <si>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</si>
  <si>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</si>
  <si>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</si>
  <si>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</si>
  <si>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</si>
  <si>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</si>
  <si>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</si>
  <si>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</si>
  <si>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</si>
  <si>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</si>
  <si>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</si>
  <si>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</si>
  <si>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</si>
  <si>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</si>
  <si>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</si>
  <si>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</si>
  <si>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</si>
  <si>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</si>
  <si>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</si>
  <si>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</si>
  <si>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</si>
  <si>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</si>
  <si>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</si>
  <si>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</si>
  <si>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</si>
  <si>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</si>
  <si>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</si>
  <si>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</si>
  <si>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</si>
  <si>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</si>
  <si>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</si>
  <si>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</si>
  <si>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</si>
  <si>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</si>
  <si>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</si>
  <si>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</si>
  <si>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</si>
  <si>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</si>
  <si>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</si>
  <si>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</si>
  <si>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</si>
  <si>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</si>
  <si>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</si>
  <si>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</si>
  <si>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</si>
  <si>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</si>
  <si>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</si>
  <si>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</si>
  <si>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</si>
  <si>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</si>
  <si>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</si>
  <si>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</si>
  <si>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</si>
  <si>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</si>
  <si>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</si>
  <si>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</si>
  <si>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</si>
  <si>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</si>
  <si>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</si>
  <si>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</si>
  <si>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</si>
  <si>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</si>
  <si>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</si>
  <si>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</si>
  <si>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</si>
  <si>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</si>
  <si>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</si>
  <si>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</si>
  <si>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</si>
  <si>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</si>
  <si>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</si>
  <si>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</si>
  <si>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</si>
  <si>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</si>
  <si>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</si>
  <si>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</si>
  <si>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</si>
  <si>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</si>
  <si>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</si>
  <si>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</si>
  <si>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</si>
  <si>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</si>
  <si>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</si>
  <si>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</si>
  <si>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</si>
  <si>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</si>
  <si>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</si>
  <si>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</si>
  <si>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</si>
  <si>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</si>
  <si>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</si>
  <si>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</si>
  <si>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</si>
  <si>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</si>
  <si>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</si>
  <si>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</si>
  <si>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</si>
  <si>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</si>
  <si>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</si>
  <si>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</si>
  <si>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</si>
  <si>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</si>
  <si>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</si>
  <si>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</si>
  <si>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</si>
  <si>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</si>
  <si>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</si>
  <si>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</si>
  <si>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</si>
  <si>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</si>
  <si>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</si>
  <si>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</si>
  <si>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</si>
  <si>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</si>
  <si>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</si>
  <si>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</si>
  <si>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</si>
  <si>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</si>
  <si>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</si>
  <si>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</si>
  <si>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</si>
  <si>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</si>
  <si>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</si>
  <si>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</si>
  <si>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</si>
  <si>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</si>
  <si>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</si>
  <si>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</si>
  <si>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</si>
  <si>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</si>
  <si>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</si>
  <si>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</si>
  <si>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</si>
  <si>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</si>
  <si>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</si>
  <si>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</si>
  <si>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</si>
  <si>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</si>
  <si>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</si>
  <si>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</si>
  <si>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</si>
  <si>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</si>
  <si>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</si>
  <si>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</si>
  <si>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</si>
  <si>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</si>
  <si>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</si>
  <si>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</si>
  <si>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</si>
  <si>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</si>
  <si>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</si>
  <si>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</si>
  <si>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</si>
  <si>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</si>
  <si>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</si>
  <si>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</si>
  <si>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</si>
  <si>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</si>
  <si>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</si>
  <si>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</si>
  <si>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</si>
  <si>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</si>
  <si>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</si>
  <si>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</si>
  <si>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</si>
  <si>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</si>
  <si>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</si>
  <si>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</si>
  <si>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</si>
  <si>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</si>
  <si>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</si>
  <si>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</si>
  <si>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</si>
  <si>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</si>
  <si>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</si>
  <si>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</si>
  <si>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</si>
  <si>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</si>
  <si>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</si>
  <si>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</si>
  <si>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</si>
  <si>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</si>
  <si>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</si>
  <si>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</si>
  <si>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</si>
  <si>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</si>
  <si>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</si>
  <si>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</si>
  <si>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</si>
  <si>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</si>
  <si>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</si>
  <si>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</si>
  <si>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</si>
  <si>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</si>
  <si>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</si>
  <si>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</si>
  <si>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</si>
  <si>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</si>
  <si>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</si>
  <si>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</si>
  <si>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</si>
  <si>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</si>
  <si>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</si>
  <si>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</si>
  <si>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</si>
  <si>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</si>
  <si>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</si>
  <si>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</si>
  <si>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</si>
  <si>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</si>
  <si>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</si>
  <si>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</si>
  <si>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</si>
  <si>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</si>
  <si>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</si>
  <si>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</si>
  <si>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</si>
  <si>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</si>
  <si>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</si>
  <si>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</si>
  <si>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</si>
  <si>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</si>
  <si>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</si>
  <si>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</si>
  <si>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</si>
  <si>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</si>
  <si>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</si>
  <si>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</si>
  <si>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</si>
  <si>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</si>
  <si>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</si>
  <si>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</si>
  <si>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</si>
  <si>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</si>
  <si>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</si>
  <si>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</si>
  <si>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</si>
  <si>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</si>
  <si>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</si>
  <si>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</si>
  <si>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</si>
  <si>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</si>
  <si>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</si>
  <si>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</si>
  <si>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</si>
  <si>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</si>
  <si>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</si>
  <si>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</si>
  <si>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</si>
  <si>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</si>
  <si>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</si>
  <si>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</si>
  <si>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</si>
  <si>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</si>
  <si>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</si>
  <si>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</si>
  <si>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</si>
  <si>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</si>
  <si>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</si>
  <si>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</si>
  <si>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</si>
  <si>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</si>
  <si>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</si>
  <si>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</si>
  <si>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</si>
  <si>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</si>
  <si>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</si>
  <si>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</si>
  <si>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</si>
  <si>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</si>
  <si>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</si>
  <si>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</si>
  <si>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</si>
  <si>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</si>
  <si>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</si>
  <si>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</si>
  <si>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</si>
  <si>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</si>
  <si>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</si>
  <si>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</si>
  <si>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</si>
  <si>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</si>
  <si>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</si>
  <si>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</si>
  <si>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</si>
  <si>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</si>
  <si>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</si>
  <si>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</si>
  <si>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</si>
  <si>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</si>
  <si>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</si>
  <si>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</si>
  <si>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</si>
  <si>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</si>
  <si>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</si>
  <si>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</si>
  <si>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</si>
  <si>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</si>
  <si>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</si>
  <si>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</si>
  <si>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</si>
  <si>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</si>
  <si>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</si>
  <si>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</si>
  <si>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</si>
  <si>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</si>
  <si>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</si>
  <si>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</si>
  <si>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</si>
  <si>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</si>
  <si>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</si>
  <si>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</si>
  <si>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</si>
  <si>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</si>
  <si>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</si>
  <si>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</si>
  <si>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</si>
  <si>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</si>
  <si>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</si>
  <si>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</si>
  <si>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</si>
  <si>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</si>
  <si>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</si>
  <si>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</si>
  <si>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</si>
  <si>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</si>
  <si>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</si>
  <si>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</si>
  <si>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</si>
  <si>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</si>
  <si>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</si>
  <si>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</si>
  <si>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</si>
  <si>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</si>
  <si>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</si>
  <si>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</si>
  <si>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</si>
  <si>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</si>
  <si>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</si>
  <si>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</si>
  <si>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</si>
  <si>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</si>
  <si>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</si>
  <si>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</si>
  <si>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</si>
  <si>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</si>
  <si>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</si>
  <si>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</si>
  <si>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</si>
  <si>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</si>
  <si>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</si>
  <si>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</si>
  <si>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</si>
  <si>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</si>
  <si>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</si>
  <si>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</si>
  <si>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</si>
  <si>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</si>
  <si>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</si>
  <si>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</si>
  <si>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</si>
  <si>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</si>
  <si>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</si>
  <si>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</si>
  <si>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</si>
  <si>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</si>
  <si>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</si>
  <si>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</si>
  <si>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</si>
  <si>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</si>
  <si>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</si>
  <si>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</si>
  <si>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</si>
  <si>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</si>
  <si>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</si>
  <si>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</si>
  <si>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</si>
  <si>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</si>
  <si>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</si>
  <si>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</si>
  <si>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</si>
  <si>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</si>
  <si>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</si>
  <si>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</si>
  <si>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</si>
  <si>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</si>
  <si>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</si>
  <si>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</si>
  <si>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</si>
  <si>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</si>
  <si>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</si>
  <si>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</si>
  <si>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</si>
  <si>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</si>
  <si>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</si>
  <si>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</si>
  <si>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</si>
  <si>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</si>
  <si>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</si>
  <si>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</si>
  <si>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</si>
  <si>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</si>
  <si>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</si>
  <si>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</si>
  <si>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</si>
  <si>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</si>
  <si>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</si>
  <si>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</si>
  <si>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</si>
  <si>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</si>
  <si>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</si>
  <si>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</si>
  <si>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</si>
  <si>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</si>
  <si>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</si>
  <si>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</si>
  <si>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</si>
  <si>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</si>
  <si>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</si>
  <si>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</si>
  <si>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</si>
  <si>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</si>
  <si>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</si>
  <si>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</si>
  <si>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</si>
  <si>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</si>
  <si>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</si>
  <si>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</si>
  <si>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</si>
  <si>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</si>
  <si>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</si>
  <si>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</si>
  <si>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</si>
  <si>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</si>
  <si>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</si>
  <si>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</si>
  <si>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</si>
  <si>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</si>
  <si>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</si>
  <si>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</si>
  <si>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</si>
  <si>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</si>
  <si>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</si>
  <si>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</si>
  <si>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</si>
  <si>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</si>
  <si>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</si>
  <si>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</si>
  <si>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</si>
  <si>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</si>
  <si>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</si>
  <si>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</si>
  <si>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</si>
  <si>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</si>
  <si>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</si>
  <si>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</si>
  <si>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</si>
  <si>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</si>
  <si>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</si>
  <si>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</si>
  <si>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</si>
  <si>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</si>
  <si>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</si>
  <si>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</si>
  <si>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</si>
  <si>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</si>
  <si>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</si>
  <si>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</si>
  <si>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</si>
  <si>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</si>
  <si>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</si>
  <si>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</si>
  <si>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</si>
  <si>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</si>
  <si>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</si>
  <si>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</si>
  <si>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</si>
  <si>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</si>
  <si>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</si>
  <si>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</si>
  <si>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</si>
  <si>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</si>
  <si>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</si>
  <si>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</si>
  <si>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</si>
  <si>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</si>
  <si>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</si>
  <si>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</si>
  <si>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</si>
  <si>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</si>
  <si>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</si>
  <si>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</si>
  <si>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</si>
  <si>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</si>
  <si>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</si>
  <si>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</si>
  <si>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</si>
  <si>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</si>
  <si>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</si>
  <si>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</si>
  <si>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</si>
  <si>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</si>
  <si>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</si>
  <si>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</si>
  <si>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</si>
  <si>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</si>
  <si>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</si>
  <si>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</si>
  <si>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</si>
  <si>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</si>
  <si>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</si>
  <si>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</si>
  <si>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</si>
  <si>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</si>
  <si>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</si>
  <si>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</si>
  <si>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</si>
  <si>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</si>
  <si>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</si>
  <si>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</si>
  <si>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</si>
  <si>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</si>
  <si>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</si>
  <si>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</si>
  <si>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</si>
  <si>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</si>
  <si>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</si>
  <si>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</si>
  <si>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</si>
  <si>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</si>
  <si>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</si>
  <si>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</si>
  <si>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</si>
  <si>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</si>
  <si>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</si>
  <si>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</si>
  <si>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</si>
  <si>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</si>
  <si>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</si>
  <si>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</si>
  <si>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</si>
  <si>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</si>
  <si>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</si>
  <si>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</si>
  <si>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</si>
  <si>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</si>
  <si>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</si>
  <si>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</si>
  <si>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</si>
  <si>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</si>
  <si>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</si>
  <si>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</si>
  <si>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</si>
  <si>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</si>
  <si>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</si>
  <si>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</si>
  <si>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</si>
  <si>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</si>
  <si>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</si>
  <si>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</si>
  <si>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</si>
  <si>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</si>
  <si>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</si>
  <si>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</si>
  <si>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</si>
  <si>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</si>
  <si>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</si>
  <si>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</si>
  <si>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</si>
  <si>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</si>
  <si>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</si>
  <si>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</si>
  <si>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</si>
  <si>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</si>
  <si>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</si>
  <si>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</si>
  <si>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</si>
  <si>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</si>
  <si>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</si>
  <si>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</si>
  <si>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</si>
  <si>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</si>
  <si>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</si>
  <si>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</si>
  <si>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</si>
  <si>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</si>
  <si>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</si>
  <si>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</si>
  <si>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</si>
  <si>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</si>
  <si>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</si>
  <si>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</si>
  <si>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</si>
  <si>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</si>
  <si>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</si>
  <si>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</si>
  <si>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</si>
  <si>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</si>
  <si>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</si>
  <si>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</si>
  <si>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</si>
  <si>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</si>
  <si>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</si>
  <si>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</si>
  <si>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</si>
  <si>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</si>
  <si>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</si>
  <si>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</si>
  <si>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</si>
  <si>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</si>
  <si>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</si>
  <si>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</si>
  <si>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</si>
  <si>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</si>
  <si>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</si>
  <si>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</si>
  <si>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</si>
  <si>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</si>
  <si>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</si>
  <si>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</si>
  <si>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</si>
  <si>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</si>
  <si>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</si>
  <si>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</si>
  <si>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</si>
  <si>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</si>
  <si>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</si>
  <si>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</si>
  <si>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</si>
  <si>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</si>
  <si>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</si>
  <si>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</si>
  <si>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</si>
  <si>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</si>
  <si>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</si>
  <si>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</si>
  <si>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</si>
  <si>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</si>
  <si>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</si>
  <si>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</si>
  <si>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</si>
  <si>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</si>
  <si>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</si>
  <si>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</si>
  <si>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</si>
  <si>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</si>
  <si>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</si>
  <si>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</si>
  <si>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</si>
  <si>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</si>
  <si>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</si>
  <si>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</si>
  <si>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</si>
  <si>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</si>
  <si>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</si>
  <si>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</si>
  <si>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</si>
  <si>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</si>
  <si>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</si>
  <si>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</si>
  <si>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</si>
  <si>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</si>
  <si>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</si>
  <si>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</si>
  <si>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</si>
  <si>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</si>
  <si>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</si>
  <si>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</si>
  <si>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</si>
  <si>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</si>
  <si>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</si>
  <si>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</si>
  <si>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</si>
  <si>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</si>
  <si>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</si>
  <si>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</si>
  <si>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</si>
  <si>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</si>
  <si>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</si>
  <si>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</si>
  <si>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</si>
  <si>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</si>
  <si>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</si>
  <si>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</si>
  <si>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</si>
  <si>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</si>
  <si>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</si>
  <si>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</si>
  <si>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</si>
  <si>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</si>
  <si>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</si>
  <si>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</si>
  <si>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</si>
  <si>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</si>
  <si>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</si>
  <si>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</si>
  <si>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</si>
  <si>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</si>
  <si>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</si>
  <si>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</si>
  <si>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</si>
  <si>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</si>
  <si>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</si>
  <si>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</si>
  <si>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</si>
  <si>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</si>
  <si>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</si>
  <si>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</si>
  <si>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</si>
  <si>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</si>
  <si>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</si>
  <si>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</si>
  <si>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</si>
  <si>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</si>
  <si>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</si>
  <si>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</si>
  <si>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</si>
  <si>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</si>
  <si>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</si>
  <si>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</si>
  <si>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</si>
  <si>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</si>
  <si>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</si>
  <si>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</si>
  <si>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</si>
  <si>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</si>
  <si>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</si>
  <si>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</si>
  <si>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</si>
  <si>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</si>
  <si>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</si>
  <si>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</si>
  <si>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</si>
  <si>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</si>
  <si>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</si>
  <si>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</si>
  <si>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</si>
  <si>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</si>
  <si>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</si>
  <si>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</si>
  <si>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</si>
  <si>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</si>
  <si>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</si>
  <si>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</si>
  <si>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</si>
  <si>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</si>
  <si>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</si>
  <si>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</si>
  <si>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</si>
  <si>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</si>
  <si>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</si>
  <si>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</si>
  <si>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</si>
  <si>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</si>
  <si>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</si>
  <si>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</si>
  <si>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</si>
  <si>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</si>
  <si>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</si>
  <si>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</si>
  <si>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</si>
  <si>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</si>
  <si>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</si>
  <si>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</si>
  <si>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</si>
  <si>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</si>
  <si>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</si>
  <si>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</si>
  <si>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</si>
  <si>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</si>
  <si>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</si>
  <si>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</si>
  <si>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</si>
  <si>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</si>
  <si>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</si>
  <si>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</si>
  <si>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</si>
  <si>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</si>
  <si>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</si>
  <si>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</si>
  <si>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</si>
  <si>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</si>
  <si>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</si>
  <si>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</si>
  <si>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</si>
  <si>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</si>
  <si>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</si>
  <si>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</si>
  <si>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</si>
  <si>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</si>
  <si>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</si>
  <si>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</si>
  <si>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</si>
  <si>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</si>
  <si>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</si>
  <si>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</si>
  <si>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</si>
  <si>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</si>
  <si>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</si>
  <si>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</si>
  <si>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</si>
  <si>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</si>
  <si>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</si>
  <si>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</si>
  <si>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</si>
  <si>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</si>
  <si>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</si>
  <si>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</si>
  <si>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</si>
  <si>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</si>
  <si>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</si>
  <si>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</si>
  <si>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</si>
  <si>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</si>
  <si>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</si>
  <si>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</si>
  <si>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</si>
  <si>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</si>
  <si>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</si>
  <si>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</si>
  <si>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</si>
  <si>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</si>
  <si>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</si>
  <si>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</si>
  <si>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</si>
  <si>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</si>
  <si>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</si>
  <si>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</si>
  <si>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</si>
  <si>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</si>
  <si>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</si>
  <si>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</si>
  <si>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</si>
  <si>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</si>
  <si>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</si>
  <si>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</si>
  <si>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</si>
  <si>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</si>
  <si>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</si>
  <si>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</si>
  <si>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</si>
  <si>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</si>
  <si>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</si>
  <si>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</si>
  <si>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</si>
  <si>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</si>
  <si>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</si>
  <si>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</si>
  <si>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</si>
  <si>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</si>
  <si>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</si>
  <si>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</si>
  <si>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</si>
  <si>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</si>
  <si>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</si>
  <si>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</si>
  <si>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</si>
  <si>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</si>
  <si>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</si>
  <si>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</si>
  <si>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</si>
  <si>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</si>
  <si>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</si>
  <si>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</si>
  <si>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</si>
  <si>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</si>
  <si>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</si>
  <si>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</si>
  <si>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</si>
  <si>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</si>
  <si>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</si>
  <si>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</si>
  <si>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</si>
  <si>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</si>
  <si>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</si>
  <si>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</si>
  <si>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</si>
  <si>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</si>
  <si>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</si>
  <si>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</si>
  <si>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</si>
  <si>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</si>
  <si>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</si>
  <si>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</si>
  <si>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</si>
  <si>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</si>
  <si>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</si>
  <si>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</si>
  <si>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</si>
  <si>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</si>
  <si>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</si>
  <si>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</si>
  <si>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</si>
  <si>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</si>
  <si>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</si>
  <si>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</si>
  <si>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</si>
  <si>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</si>
  <si>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</si>
  <si>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</si>
  <si>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</si>
  <si>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</si>
  <si>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</si>
  <si>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</si>
  <si>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</si>
  <si>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</si>
  <si>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</si>
  <si>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</si>
  <si>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</si>
  <si>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</si>
  <si>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</si>
  <si>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</si>
  <si>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</si>
  <si>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</si>
  <si>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</si>
  <si>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</si>
  <si>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</si>
  <si>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</si>
  <si>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</si>
  <si>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</si>
  <si>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</si>
  <si>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</si>
  <si>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</si>
  <si>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</si>
  <si>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</si>
  <si>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</si>
  <si>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</si>
  <si>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</si>
  <si>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</si>
  <si>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</si>
  <si>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</si>
  <si>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</si>
  <si>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</si>
  <si>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</si>
  <si>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</si>
  <si>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</si>
  <si>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</si>
  <si>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</si>
  <si>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</si>
  <si>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</si>
  <si>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</si>
  <si>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</si>
  <si>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</si>
  <si>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</si>
  <si>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</si>
  <si>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</si>
  <si>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</si>
  <si>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</si>
  <si>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</si>
  <si>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</si>
  <si>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</si>
  <si>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</si>
  <si>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</si>
  <si>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</si>
  <si>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</si>
  <si>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</si>
  <si>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</si>
  <si>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</si>
  <si>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</si>
  <si>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</si>
  <si>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</si>
  <si>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</si>
  <si>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</si>
  <si>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</si>
  <si>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</si>
  <si>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</si>
  <si>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</si>
  <si>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</si>
  <si>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</si>
  <si>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</si>
  <si>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</si>
  <si>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</si>
  <si>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</si>
  <si>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</si>
  <si>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</si>
  <si>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</si>
  <si>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</si>
  <si>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</si>
  <si>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</si>
  <si>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</si>
  <si>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</si>
  <si>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</si>
  <si>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</si>
  <si>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</si>
  <si>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</si>
  <si>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</si>
  <si>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</si>
  <si>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</si>
  <si>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</si>
  <si>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</si>
  <si>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</si>
  <si>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</si>
  <si>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</si>
  <si>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</si>
  <si>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</si>
  <si>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</si>
  <si>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</si>
  <si>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</si>
  <si>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</si>
  <si>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</si>
  <si>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</si>
  <si>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</si>
  <si>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</si>
  <si>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</si>
  <si>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</si>
  <si>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</si>
  <si>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</si>
  <si>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</si>
  <si>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</si>
  <si>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</si>
  <si>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</si>
  <si>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</si>
  <si>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</si>
  <si>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</si>
  <si>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</si>
  <si>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</si>
  <si>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</si>
  <si>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</si>
  <si>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</si>
  <si>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</si>
  <si>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</si>
  <si>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</si>
  <si>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</si>
  <si>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</si>
  <si>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</si>
  <si>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</si>
  <si>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</si>
  <si>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</si>
  <si>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</si>
  <si>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</si>
  <si>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</si>
  <si>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</si>
  <si>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</si>
  <si>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</si>
  <si>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</si>
  <si>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</si>
  <si>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</si>
  <si>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</si>
  <si>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</si>
  <si>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</si>
  <si>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</si>
  <si>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</si>
  <si>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</si>
  <si>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</si>
  <si>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</si>
  <si>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</si>
  <si>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</si>
  <si>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</si>
  <si>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</si>
  <si>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</si>
  <si>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</si>
  <si>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</si>
  <si>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</si>
  <si>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</si>
  <si>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</si>
  <si>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</si>
  <si>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</si>
  <si>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</si>
  <si>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</si>
  <si>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</si>
  <si>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</si>
  <si>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</si>
  <si>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</si>
  <si>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</si>
  <si>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</si>
  <si>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</si>
  <si>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</si>
  <si>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</si>
  <si>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</si>
  <si>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</si>
  <si>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</si>
  <si>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</si>
  <si>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</si>
  <si>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</si>
  <si>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</si>
  <si>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</si>
  <si>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</si>
  <si>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</si>
  <si>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</si>
  <si>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</si>
  <si>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</si>
  <si>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</si>
  <si>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</si>
  <si>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</si>
  <si>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</si>
  <si>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</si>
  <si>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</si>
  <si>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</si>
  <si>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</si>
  <si>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</si>
  <si>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</si>
  <si>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</si>
  <si>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</si>
  <si>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</si>
  <si>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</si>
  <si>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</si>
  <si>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</si>
  <si>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</si>
  <si>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</si>
  <si>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</si>
  <si>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</si>
  <si>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</si>
  <si>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</si>
  <si>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</si>
  <si>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</si>
  <si>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</si>
  <si>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</si>
  <si>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</si>
  <si>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</si>
  <si>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</si>
  <si>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</si>
  <si>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</si>
  <si>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</si>
  <si>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</si>
  <si>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</si>
  <si>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</si>
  <si>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</si>
  <si>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</si>
  <si>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</si>
  <si>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</si>
  <si>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</si>
  <si>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</si>
  <si>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</si>
  <si>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</si>
  <si>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</si>
  <si>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</si>
  <si>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</si>
  <si>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</si>
  <si>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</si>
  <si>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</si>
  <si>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</si>
  <si>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</si>
  <si>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</si>
  <si>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</si>
  <si>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</si>
  <si>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</si>
  <si>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</si>
  <si>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</si>
  <si>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</si>
  <si>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</si>
  <si>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</si>
  <si>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</si>
  <si>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</si>
  <si>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</si>
  <si>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</si>
  <si>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</si>
  <si>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</si>
  <si>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</si>
  <si>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</si>
  <si>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</si>
  <si>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</si>
  <si>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</si>
  <si>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</si>
  <si>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</si>
  <si>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</si>
  <si>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</si>
  <si>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</si>
  <si>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</si>
  <si>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</si>
  <si>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</si>
  <si>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</si>
  <si>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</si>
  <si>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</si>
  <si>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</si>
  <si>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</si>
  <si>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</si>
  <si>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</si>
  <si>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</si>
  <si>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</si>
  <si>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</si>
  <si>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</si>
  <si>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</si>
  <si>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</si>
  <si>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</si>
  <si>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</si>
  <si>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</si>
  <si>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</si>
  <si>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</si>
  <si>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</si>
  <si>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</si>
  <si>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</si>
  <si>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</si>
  <si>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</si>
  <si>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</si>
  <si>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</si>
  <si>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</si>
  <si>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</si>
  <si>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</si>
  <si>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</si>
  <si>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</si>
  <si>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</si>
  <si>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</si>
  <si>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</si>
  <si>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</si>
  <si>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</si>
  <si>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</si>
  <si>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</si>
  <si>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</si>
  <si>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</si>
  <si>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</si>
  <si>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</si>
  <si>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</si>
  <si>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</si>
  <si>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</si>
  <si>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</si>
  <si>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</si>
  <si>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</si>
  <si>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</si>
  <si>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</si>
  <si>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</si>
  <si>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</si>
  <si>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</si>
  <si>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</si>
  <si>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</si>
  <si>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</si>
  <si>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</si>
  <si>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</si>
  <si>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</si>
  <si>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</si>
  <si>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</si>
  <si>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</si>
  <si>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</si>
  <si>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</si>
  <si>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</si>
  <si>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</si>
  <si>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</si>
  <si>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</si>
  <si>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</si>
  <si>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</si>
  <si>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</si>
  <si>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</si>
  <si>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</si>
  <si>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</si>
  <si>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</si>
  <si>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</si>
  <si>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</si>
  <si>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</si>
  <si>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</si>
  <si>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</si>
  <si>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</si>
  <si>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</si>
  <si>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</si>
  <si>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</si>
  <si>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</si>
  <si>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</si>
  <si>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</si>
  <si>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</si>
  <si>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</si>
  <si>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</si>
  <si>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</si>
  <si>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</si>
  <si>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</si>
  <si>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</si>
  <si>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</si>
  <si>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</si>
  <si>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</si>
  <si>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</si>
  <si>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</si>
  <si>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</si>
  <si>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</si>
  <si>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</si>
  <si>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</si>
  <si>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</si>
  <si>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</si>
  <si>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</si>
  <si>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</si>
  <si>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</si>
  <si>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</si>
  <si>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</si>
  <si>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</si>
  <si>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</si>
  <si>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</si>
  <si>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</si>
  <si>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</si>
  <si>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</si>
  <si>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</si>
  <si>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</si>
  <si>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</si>
  <si>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</si>
  <si>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</si>
  <si>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</si>
  <si>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</si>
  <si>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</si>
  <si>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</si>
  <si>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</si>
  <si>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</si>
  <si>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</si>
  <si>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</si>
  <si>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</si>
  <si>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</si>
  <si>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</si>
  <si>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</si>
  <si>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</si>
  <si>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</si>
  <si>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</si>
  <si>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</si>
  <si>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</si>
  <si>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</si>
  <si>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</si>
  <si>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</si>
  <si>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</si>
  <si>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</si>
  <si>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</si>
  <si>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</si>
  <si>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</si>
  <si>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</si>
  <si>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</si>
  <si>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</si>
  <si>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</si>
  <si>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</si>
  <si>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</si>
  <si>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</si>
  <si>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</si>
  <si>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</si>
  <si>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</si>
  <si>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</si>
  <si>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</si>
  <si>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</si>
  <si>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</si>
  <si>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</si>
  <si>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</si>
  <si>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</si>
  <si>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</si>
  <si>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</si>
  <si>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</si>
  <si>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</si>
  <si>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</si>
  <si>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</si>
  <si>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</si>
  <si>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</si>
  <si>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</si>
  <si>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</si>
  <si>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</si>
  <si>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</si>
  <si>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</si>
  <si>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</si>
  <si>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</si>
  <si>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</si>
  <si>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</si>
  <si>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</si>
  <si>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</si>
  <si>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</si>
  <si>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</si>
  <si>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</si>
  <si>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</si>
  <si>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</si>
  <si>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</si>
  <si>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</si>
  <si>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</si>
  <si>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</si>
  <si>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</si>
  <si>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</si>
  <si>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</si>
  <si>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</si>
  <si>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</si>
  <si>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</si>
  <si>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</si>
  <si>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</si>
  <si>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</si>
  <si>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</si>
  <si>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</si>
  <si>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</si>
  <si>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</si>
  <si>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</si>
  <si>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</si>
  <si>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</si>
  <si>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</si>
  <si>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</si>
  <si>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</si>
  <si>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</si>
  <si>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</si>
  <si>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</si>
  <si>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</si>
  <si>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</si>
  <si>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</si>
  <si>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</si>
  <si>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</si>
  <si>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</si>
  <si>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</si>
  <si>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</si>
  <si>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</si>
  <si>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</si>
  <si>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</si>
  <si>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</si>
  <si>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</si>
  <si>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</si>
  <si>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</si>
  <si>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</si>
  <si>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</si>
  <si>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</si>
  <si>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</si>
  <si>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</si>
  <si>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</si>
  <si>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</si>
  <si>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</si>
  <si>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</si>
  <si>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</si>
  <si>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</si>
  <si>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</si>
  <si>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</si>
  <si>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</si>
  <si>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</si>
  <si>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</si>
  <si>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</si>
  <si>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</si>
  <si>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</si>
  <si>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</si>
  <si>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</si>
  <si>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</si>
  <si>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</si>
  <si>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</si>
  <si>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</si>
  <si>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</si>
  <si>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</si>
  <si>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</si>
  <si>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</si>
  <si>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</si>
  <si>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</si>
  <si>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</si>
  <si>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</si>
  <si>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</si>
  <si>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</si>
  <si>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</si>
  <si>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</si>
  <si>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</si>
  <si>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</si>
  <si>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</si>
  <si>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</si>
  <si>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</si>
  <si>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</si>
  <si>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</si>
  <si>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</si>
  <si>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</si>
  <si>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</si>
  <si>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</si>
  <si>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</si>
  <si>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</si>
  <si>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</si>
  <si>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</si>
  <si>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</si>
  <si>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</si>
  <si>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</si>
  <si>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</si>
  <si>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</si>
  <si>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</si>
  <si>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</si>
  <si>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</si>
  <si>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</si>
  <si>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</si>
  <si>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</si>
  <si>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</si>
  <si>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</si>
  <si>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</si>
  <si>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</si>
  <si>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</si>
  <si>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</si>
  <si>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</si>
  <si>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</si>
  <si>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</si>
  <si>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</si>
  <si>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</si>
  <si>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</si>
  <si>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</si>
  <si>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</si>
  <si>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</si>
  <si>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</si>
  <si>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</si>
  <si>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</si>
  <si>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</si>
  <si>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</si>
  <si>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</si>
  <si>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</si>
  <si>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</si>
  <si>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</si>
  <si>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</si>
  <si>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</si>
  <si>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</si>
  <si>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</si>
  <si>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</si>
  <si>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</si>
  <si>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</si>
  <si>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</si>
  <si>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</si>
  <si>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</si>
  <si>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</si>
  <si>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</si>
  <si>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</si>
  <si>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</si>
  <si>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</si>
  <si>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</si>
  <si>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</si>
  <si>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</si>
  <si>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</si>
  <si>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</si>
  <si>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</si>
  <si>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</si>
  <si>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</si>
  <si>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</si>
  <si>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</si>
  <si>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</si>
  <si>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</si>
  <si>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</si>
  <si>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</si>
  <si>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</si>
  <si>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</si>
  <si>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</si>
  <si>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</si>
  <si>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</si>
  <si>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</si>
  <si>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</si>
  <si>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</si>
  <si>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</si>
  <si>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</si>
  <si>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</si>
  <si>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</si>
  <si>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</si>
  <si>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</si>
  <si>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</si>
  <si>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</si>
  <si>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</si>
  <si>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</si>
  <si>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</si>
  <si>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</si>
  <si>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</si>
  <si>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</si>
  <si>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</si>
  <si>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</si>
  <si>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</si>
  <si>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</si>
  <si>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</si>
  <si>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</si>
  <si>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</si>
  <si>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</si>
  <si>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</si>
  <si>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</si>
  <si>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</si>
  <si>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</si>
  <si>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</si>
  <si>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</si>
  <si>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</si>
  <si>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</si>
  <si>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</si>
  <si>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</si>
  <si>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</si>
  <si>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</si>
  <si>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</si>
  <si>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</si>
  <si>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</si>
  <si>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</si>
  <si>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</si>
  <si>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</si>
  <si>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</si>
  <si>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</si>
  <si>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</si>
  <si>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</si>
  <si>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</si>
  <si>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</si>
  <si>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</si>
  <si>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</si>
  <si>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</si>
  <si>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</si>
  <si>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</si>
  <si>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</si>
  <si>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</si>
  <si>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</si>
  <si>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</si>
  <si>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</si>
  <si>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</si>
  <si>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</si>
  <si>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</si>
  <si>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</si>
  <si>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</si>
  <si>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</si>
  <si>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</si>
  <si>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</si>
  <si>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</si>
  <si>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</si>
  <si>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</si>
  <si>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</si>
  <si>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</si>
  <si>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</si>
  <si>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</si>
  <si>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</si>
  <si>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</si>
  <si>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</si>
  <si>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</si>
  <si>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</si>
  <si>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</si>
  <si>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</si>
  <si>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</si>
  <si>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</si>
  <si>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</si>
  <si>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</si>
  <si>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</si>
  <si>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</si>
  <si>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</si>
  <si>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</si>
  <si>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</si>
  <si>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</si>
  <si>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</si>
  <si>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</si>
  <si>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</si>
  <si>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</si>
  <si>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</si>
  <si>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</si>
  <si>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</si>
  <si>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</si>
  <si>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</si>
  <si>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</si>
  <si>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</si>
  <si>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</si>
  <si>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</si>
  <si>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</si>
  <si>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</si>
  <si>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</si>
  <si>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</si>
  <si>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</si>
  <si>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</si>
  <si>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</si>
  <si>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</si>
  <si>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</si>
  <si>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</si>
  <si>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</si>
  <si>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</si>
  <si>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</si>
  <si>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</si>
  <si>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</si>
  <si>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</si>
  <si>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</si>
  <si>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</si>
  <si>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</si>
  <si>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</si>
  <si>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</si>
  <si>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</si>
  <si>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</si>
  <si>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</si>
  <si>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</si>
  <si>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</si>
  <si>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</si>
  <si>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</si>
  <si>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</si>
  <si>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</si>
  <si>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</si>
  <si>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</si>
  <si>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</si>
  <si>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</si>
  <si>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</si>
  <si>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</si>
  <si>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</si>
  <si>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</si>
  <si>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</si>
  <si>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</si>
  <si>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</si>
  <si>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</si>
  <si>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</si>
  <si>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</si>
  <si>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</si>
  <si>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</si>
  <si>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</si>
  <si>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</si>
  <si>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</si>
  <si>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</si>
  <si>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</si>
  <si>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</si>
  <si>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</si>
  <si>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</si>
  <si>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</si>
  <si>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</si>
  <si>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</si>
  <si>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</si>
  <si>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</si>
  <si>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</si>
  <si>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</si>
  <si>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</si>
  <si>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</si>
  <si>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</si>
  <si>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</si>
  <si>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</si>
  <si>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</si>
  <si>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</si>
  <si>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</si>
  <si>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</si>
  <si>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</si>
  <si>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</si>
  <si>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</si>
  <si>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</si>
  <si>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</si>
  <si>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</si>
  <si>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</si>
  <si>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</si>
  <si>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</si>
  <si>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</si>
  <si>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</si>
  <si>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</si>
  <si>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</si>
  <si>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</si>
  <si>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</si>
  <si>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</si>
  <si>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</si>
  <si>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</si>
  <si>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</si>
  <si>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</si>
  <si>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</si>
  <si>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</si>
  <si>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</si>
  <si>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</si>
  <si>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</si>
  <si>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</si>
  <si>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</si>
  <si>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</si>
  <si>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</si>
  <si>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</si>
  <si>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</si>
  <si>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</si>
  <si>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</si>
  <si>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</si>
  <si>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</si>
  <si>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</si>
  <si>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</si>
  <si>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</si>
  <si>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</si>
  <si>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</si>
  <si>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</si>
  <si>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</si>
  <si>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</si>
  <si>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</si>
  <si>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</si>
  <si>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</si>
  <si>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</si>
  <si>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</si>
  <si>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</si>
  <si>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</si>
  <si>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</si>
  <si>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</si>
  <si>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</si>
  <si>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</si>
  <si>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</si>
  <si>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</si>
  <si>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</si>
  <si>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</si>
  <si>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</si>
  <si>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</si>
  <si>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</si>
  <si>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</si>
  <si>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</si>
  <si>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</si>
  <si>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</si>
  <si>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</si>
  <si>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</si>
  <si>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</si>
  <si>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</si>
  <si>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</si>
  <si>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</si>
  <si>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</si>
  <si>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</si>
  <si>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</si>
  <si>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</si>
  <si>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</si>
  <si>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</si>
  <si>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</si>
  <si>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</si>
  <si>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</si>
  <si>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</si>
  <si>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</si>
  <si>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</si>
  <si>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</si>
  <si>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</si>
  <si>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</si>
  <si>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</si>
  <si>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</si>
  <si>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</si>
  <si>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</si>
  <si>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</si>
  <si>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</si>
  <si>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</si>
  <si>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</si>
  <si>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</si>
  <si>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</si>
  <si>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</si>
  <si>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</si>
  <si>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</si>
  <si>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</si>
  <si>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</si>
  <si>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</si>
  <si>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</si>
  <si>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</si>
  <si>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</si>
  <si>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</si>
  <si>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</si>
  <si>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</si>
  <si>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</si>
  <si>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</si>
  <si>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</si>
  <si>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</si>
  <si>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</si>
  <si>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</si>
  <si>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</si>
  <si>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</si>
  <si>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</si>
  <si>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</si>
  <si>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</si>
  <si>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</si>
  <si>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</si>
  <si>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</si>
  <si>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</si>
  <si>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</si>
  <si>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</si>
  <si>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</si>
  <si>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</si>
  <si>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</si>
  <si>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</si>
  <si>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</si>
  <si>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</si>
  <si>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</si>
  <si>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</si>
  <si>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</si>
  <si>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</si>
  <si>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</si>
  <si>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</si>
  <si>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</si>
  <si>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</si>
  <si>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</si>
  <si>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</si>
  <si>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</si>
  <si>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</si>
  <si>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</si>
  <si>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</si>
  <si>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</si>
  <si>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</si>
  <si>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</si>
  <si>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</si>
  <si>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</si>
  <si>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</si>
  <si>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</si>
  <si>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</si>
  <si>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</si>
  <si>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</si>
  <si>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</si>
  <si>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</si>
  <si>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</si>
  <si>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</si>
  <si>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</si>
  <si>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</si>
  <si>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</si>
  <si>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</si>
  <si>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</si>
  <si>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</si>
  <si>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</si>
  <si>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</si>
  <si>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</si>
  <si>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</si>
  <si>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</si>
  <si>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</si>
  <si>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</si>
  <si>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</si>
  <si>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</si>
  <si>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</si>
  <si>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</si>
  <si>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</si>
  <si>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</si>
  <si>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</si>
  <si>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</si>
  <si>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</si>
  <si>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</si>
  <si>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</si>
  <si>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</si>
  <si>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</si>
  <si>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</si>
  <si>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</si>
  <si>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</si>
  <si>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</si>
  <si>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</si>
  <si>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</si>
  <si>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</si>
  <si>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</si>
  <si>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</si>
  <si>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</si>
  <si>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</si>
  <si>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</si>
  <si>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</si>
  <si>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</si>
  <si>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</si>
  <si>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</si>
  <si>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</si>
  <si>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</si>
  <si>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</si>
  <si>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</si>
  <si>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</si>
  <si>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</si>
  <si>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</si>
  <si>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</si>
  <si>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</si>
  <si>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</si>
  <si>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</si>
  <si>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</si>
  <si>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</si>
  <si>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</si>
  <si>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</si>
  <si>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</si>
  <si>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</si>
  <si>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</si>
  <si>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</si>
  <si>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</si>
  <si>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</si>
  <si>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</si>
  <si>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</si>
  <si>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</si>
  <si>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</si>
  <si>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</si>
  <si>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</si>
  <si>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</si>
  <si>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</si>
  <si>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</si>
  <si>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</si>
  <si>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</si>
  <si>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</si>
  <si>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</si>
  <si>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</si>
  <si>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</si>
  <si>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</si>
  <si>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</si>
  <si>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</si>
  <si>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</si>
  <si>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</si>
  <si>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</si>
  <si>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</si>
  <si>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</si>
  <si>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</si>
  <si>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</si>
  <si>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</si>
  <si>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</si>
  <si>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</si>
  <si>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</si>
  <si>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</si>
  <si>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</si>
  <si>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</si>
  <si>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</si>
  <si>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</si>
  <si>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</si>
  <si>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</si>
  <si>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</si>
  <si>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</si>
  <si>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</si>
  <si>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</si>
  <si>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</si>
  <si>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</si>
  <si>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</si>
  <si>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</si>
  <si>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</si>
  <si>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</si>
  <si>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</si>
  <si>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</si>
  <si>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</si>
  <si>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</si>
  <si>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</si>
  <si>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</si>
  <si>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</si>
  <si>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</si>
  <si>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</si>
  <si>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</si>
  <si>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</si>
  <si>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</si>
  <si>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</si>
  <si>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</si>
  <si>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</si>
  <si>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</si>
  <si>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</si>
  <si>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</si>
  <si>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</si>
  <si>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</si>
  <si>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</si>
  <si>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</si>
  <si>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</si>
  <si>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</si>
  <si>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</si>
  <si>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</si>
  <si>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</si>
  <si>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</si>
  <si>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</si>
  <si>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</si>
  <si>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</si>
  <si>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</si>
  <si>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</si>
  <si>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</si>
  <si>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</si>
  <si>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</si>
  <si>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</si>
  <si>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</si>
  <si>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</si>
  <si>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</si>
  <si>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</si>
  <si>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</si>
  <si>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</si>
  <si>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</si>
  <si>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</si>
  <si>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</si>
  <si>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</si>
  <si>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</si>
  <si>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</si>
  <si>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</si>
  <si>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</si>
  <si>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</si>
  <si>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</si>
  <si>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</si>
  <si>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</si>
  <si>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</si>
  <si>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</si>
  <si>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</si>
  <si>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</si>
  <si>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</si>
  <si>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</si>
  <si>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</si>
  <si>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</si>
  <si>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</si>
  <si>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</si>
  <si>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</si>
  <si>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</si>
  <si>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</si>
  <si>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</si>
  <si>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</si>
  <si>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</si>
  <si>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</si>
  <si>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</si>
  <si>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</si>
  <si>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</si>
  <si>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</si>
  <si>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</si>
  <si>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</si>
  <si>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</si>
  <si>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</si>
  <si>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</si>
  <si>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</si>
  <si>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</si>
  <si>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</si>
  <si>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</si>
  <si>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</si>
  <si>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</si>
  <si>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</si>
  <si>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</si>
  <si>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</si>
  <si>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</si>
  <si>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</si>
  <si>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</si>
  <si>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</si>
  <si>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</si>
  <si>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</si>
  <si>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</si>
  <si>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</si>
  <si>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</si>
  <si>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</si>
  <si>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</si>
  <si>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</si>
  <si>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</si>
  <si>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</si>
  <si>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</si>
  <si>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</si>
  <si>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</si>
  <si>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</si>
  <si>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</si>
  <si>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</si>
  <si>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</si>
  <si>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</si>
  <si>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</si>
  <si>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</si>
  <si>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</si>
  <si>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</si>
  <si>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</si>
  <si>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</si>
  <si>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</si>
  <si>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</si>
  <si>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</si>
  <si>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</si>
  <si>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</si>
  <si>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</si>
  <si>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</si>
  <si>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</si>
  <si>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</si>
  <si>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</si>
  <si>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</si>
  <si>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</si>
  <si>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</si>
  <si>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</si>
  <si>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</si>
  <si>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</si>
  <si>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</si>
  <si>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</si>
  <si>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</si>
  <si>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</si>
  <si>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</si>
  <si>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</si>
  <si>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</si>
  <si>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</si>
  <si>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</si>
  <si>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</si>
  <si>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</si>
  <si>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</si>
  <si>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</si>
  <si>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</si>
  <si>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</si>
  <si>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</si>
  <si>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</si>
  <si>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</si>
  <si>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</si>
  <si>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</si>
  <si>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</si>
  <si>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</si>
  <si>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</si>
  <si>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</si>
  <si>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</si>
  <si>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</si>
  <si>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</si>
  <si>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</si>
  <si>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</si>
  <si>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</si>
  <si>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</si>
  <si>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</si>
  <si>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</si>
  <si>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</si>
  <si>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</si>
  <si>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</si>
  <si>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</si>
  <si>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</si>
  <si>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</si>
  <si>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</si>
  <si>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</si>
  <si>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</si>
  <si>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</si>
  <si>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</si>
  <si>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</si>
  <si>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</si>
  <si>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</si>
  <si>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</si>
  <si>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</si>
  <si>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</si>
  <si>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</si>
  <si>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</si>
  <si>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</si>
  <si>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</si>
  <si>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</si>
  <si>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</si>
  <si>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</si>
  <si>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</si>
  <si>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</si>
  <si>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</si>
  <si>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</si>
  <si>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</si>
  <si>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</si>
  <si>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</si>
  <si>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</si>
  <si>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</si>
  <si>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</si>
  <si>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</si>
  <si>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</si>
  <si>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</si>
  <si>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</si>
  <si>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</si>
  <si>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</si>
  <si>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</si>
  <si>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</si>
  <si>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</si>
  <si>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</si>
  <si>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</si>
  <si>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</si>
  <si>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</si>
  <si>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</si>
  <si>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</si>
  <si>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</si>
  <si>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</si>
  <si>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</si>
  <si>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</si>
  <si>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</si>
  <si>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</si>
  <si>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</si>
  <si>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</si>
  <si>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</si>
  <si>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</si>
  <si>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</si>
  <si>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</si>
  <si>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</si>
  <si>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</si>
  <si>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</si>
  <si>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</si>
  <si>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</si>
  <si>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</si>
  <si>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</si>
  <si>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</si>
  <si>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</si>
  <si>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</si>
  <si>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</si>
  <si>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</si>
  <si>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</si>
  <si>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</si>
  <si>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</si>
  <si>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</si>
  <si>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</si>
  <si>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</si>
  <si>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</si>
  <si>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</si>
  <si>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</si>
  <si>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</si>
  <si>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</si>
  <si>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</si>
  <si>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</si>
  <si>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</si>
  <si>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</si>
  <si>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</si>
  <si>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</si>
  <si>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</si>
  <si>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</si>
  <si>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</si>
  <si>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</si>
  <si>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</si>
  <si>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</si>
  <si>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</si>
  <si>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</si>
  <si>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</si>
  <si>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</si>
  <si>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</si>
  <si>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</si>
  <si>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</si>
  <si>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</si>
  <si>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</si>
  <si>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</si>
  <si>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</si>
  <si>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</si>
  <si>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</si>
  <si>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</si>
  <si>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</si>
  <si>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</si>
  <si>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</si>
  <si>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</si>
  <si>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</si>
  <si>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</si>
  <si>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</si>
  <si>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</si>
  <si>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</si>
  <si>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</si>
  <si>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</si>
  <si>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</si>
  <si>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</si>
  <si>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</si>
  <si>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</si>
  <si>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</si>
  <si>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</si>
  <si>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</si>
  <si>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</si>
  <si>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</si>
  <si>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</si>
  <si>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</si>
  <si>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</si>
  <si>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</si>
  <si>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</si>
  <si>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</si>
  <si>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</si>
  <si>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</si>
  <si>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</si>
  <si>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</si>
  <si>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</si>
  <si>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</si>
  <si>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</si>
  <si>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</si>
  <si>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</si>
  <si>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</si>
  <si>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</si>
  <si>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</si>
  <si>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</si>
  <si>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</si>
  <si>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</si>
  <si>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</si>
  <si>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</si>
  <si>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</si>
  <si>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</si>
  <si>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</si>
  <si>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</si>
  <si>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</si>
  <si>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</si>
  <si>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</si>
  <si>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</si>
  <si>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</si>
  <si>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</si>
  <si>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</si>
  <si>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</si>
  <si>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</si>
  <si>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</si>
  <si>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</si>
  <si>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</si>
  <si>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</si>
  <si>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</si>
  <si>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</si>
  <si>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</si>
  <si>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</si>
  <si>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</si>
  <si>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</si>
  <si>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</si>
  <si>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</si>
  <si>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</si>
  <si>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</si>
  <si>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</si>
  <si>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</si>
  <si>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</si>
  <si>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</si>
  <si>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</si>
  <si>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</si>
  <si>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</si>
  <si>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</si>
  <si>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</si>
  <si>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</si>
  <si>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</si>
  <si>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</si>
  <si>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</si>
  <si>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</si>
  <si>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</si>
  <si>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</si>
  <si>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</si>
  <si>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</si>
  <si>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</si>
  <si>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</si>
  <si>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</si>
  <si>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</si>
  <si>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</si>
  <si>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</si>
  <si>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</si>
  <si>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</si>
  <si>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</si>
  <si>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</si>
  <si>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</si>
  <si>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</si>
  <si>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</si>
  <si>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</si>
  <si>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</si>
  <si>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</si>
  <si>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</si>
  <si>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</si>
  <si>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</si>
  <si>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</si>
  <si>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</si>
  <si>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</si>
  <si>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</si>
  <si>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</si>
  <si>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</si>
  <si>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</si>
  <si>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</si>
  <si>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</si>
  <si>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</si>
  <si>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</si>
  <si>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</si>
  <si>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</si>
  <si>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</si>
  <si>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</si>
  <si>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</si>
  <si>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</si>
  <si>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</si>
  <si>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</si>
  <si>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</si>
  <si>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</si>
  <si>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</si>
  <si>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</si>
  <si>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</si>
  <si>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</si>
  <si>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</si>
  <si>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</si>
  <si>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</si>
  <si>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</si>
  <si>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</si>
  <si>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</si>
  <si>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</si>
  <si>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</si>
  <si>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</si>
  <si>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</si>
  <si>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</si>
  <si>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</si>
  <si>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</si>
  <si>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</si>
  <si>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</si>
  <si>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</si>
  <si>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</si>
  <si>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</si>
  <si>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</si>
  <si>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</si>
  <si>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</si>
  <si>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</si>
  <si>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</si>
  <si>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</si>
  <si>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</si>
  <si>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</si>
  <si>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</si>
  <si>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</si>
  <si>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</si>
  <si>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</si>
  <si>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</si>
  <si>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</si>
  <si>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</si>
  <si>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</si>
  <si>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</si>
  <si>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</si>
  <si>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</si>
  <si>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</si>
  <si>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</si>
  <si>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</si>
  <si>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</si>
  <si>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</si>
  <si>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</si>
  <si>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</si>
  <si>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</si>
  <si>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</si>
  <si>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</si>
  <si>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</si>
  <si>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</si>
  <si>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</si>
  <si>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</si>
  <si>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</si>
  <si>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</si>
  <si>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</si>
  <si>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</si>
  <si>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</si>
  <si>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</si>
  <si>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</si>
  <si>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</si>
  <si>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</si>
  <si>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</si>
  <si>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</si>
  <si>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</si>
  <si>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</si>
  <si>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</si>
  <si>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</si>
  <si>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</si>
  <si>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</si>
  <si>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</si>
  <si>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</si>
  <si>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</si>
  <si>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</si>
  <si>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</si>
  <si>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</si>
  <si>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</si>
  <si>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</si>
  <si>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</si>
  <si>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</si>
  <si>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</si>
  <si>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</si>
  <si>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</si>
  <si>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</si>
  <si>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</si>
  <si>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</si>
  <si>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</si>
  <si>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</si>
  <si>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</si>
  <si>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</si>
  <si>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</si>
  <si>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</si>
  <si>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</si>
  <si>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</si>
  <si>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</si>
  <si>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</si>
  <si>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</si>
  <si>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</si>
  <si>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</si>
  <si>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</si>
  <si>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</si>
  <si>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</si>
  <si>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</si>
  <si>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</si>
  <si>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</si>
  <si>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</si>
  <si>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</si>
  <si>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</si>
  <si>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</si>
  <si>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</si>
  <si>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</si>
  <si>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</si>
  <si>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</si>
  <si>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</si>
  <si>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</si>
  <si>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</si>
  <si>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</si>
  <si>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</si>
  <si>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</si>
  <si>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</si>
  <si>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</si>
  <si>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</si>
  <si>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</si>
  <si>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</si>
  <si>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</si>
  <si>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</si>
  <si>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</si>
  <si>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</si>
  <si>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</si>
  <si>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</si>
  <si>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</si>
  <si>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</si>
  <si>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</si>
  <si>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</si>
  <si>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</si>
  <si>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</si>
  <si>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</si>
  <si>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</si>
  <si>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</si>
  <si>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</si>
  <si>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</si>
  <si>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</si>
  <si>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</si>
  <si>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</si>
  <si>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</si>
  <si>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</si>
  <si>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</si>
  <si>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</si>
  <si>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</si>
  <si>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</si>
  <si>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</si>
  <si>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</si>
  <si>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</si>
  <si>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</si>
  <si>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</si>
  <si>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</si>
  <si>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</si>
  <si>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</si>
  <si>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</si>
  <si>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</si>
  <si>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</si>
  <si>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</si>
  <si>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</si>
  <si>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</si>
  <si>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</si>
  <si>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</si>
  <si>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</si>
  <si>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</si>
  <si>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</si>
  <si>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</si>
  <si>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</si>
  <si>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</si>
  <si>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</si>
  <si>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</si>
  <si>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</si>
  <si>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</si>
  <si>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</si>
  <si>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</si>
  <si>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</si>
  <si>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</si>
  <si>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</si>
  <si>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</si>
  <si>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</si>
  <si>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</si>
  <si>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</si>
  <si>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</si>
  <si>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</si>
  <si>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</si>
  <si>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</si>
  <si>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</si>
  <si>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</si>
  <si>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</si>
  <si>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</si>
  <si>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</si>
  <si>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</si>
  <si>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</si>
  <si>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</si>
  <si>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</si>
  <si>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</si>
  <si>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</si>
  <si>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</si>
  <si>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</si>
  <si>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</si>
  <si>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</si>
  <si>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</si>
  <si>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</si>
  <si>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</si>
  <si>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</si>
  <si>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</si>
  <si>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</si>
  <si>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</si>
  <si>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</si>
  <si>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</si>
  <si>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</si>
  <si>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</si>
  <si>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</si>
  <si>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</si>
  <si>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</si>
  <si>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</si>
  <si>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</si>
  <si>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</si>
  <si>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</si>
  <si>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</si>
  <si>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</si>
  <si>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</si>
  <si>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</si>
  <si>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</si>
  <si>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</si>
  <si>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</si>
  <si>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</si>
  <si>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</si>
  <si>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</si>
  <si>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</si>
  <si>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</si>
  <si>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</si>
  <si>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</si>
  <si>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</si>
  <si>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</si>
  <si>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</si>
  <si>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</si>
  <si>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</si>
  <si>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</si>
  <si>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</si>
  <si>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</si>
  <si>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</si>
  <si>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</si>
  <si>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</si>
  <si>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</si>
  <si>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</si>
  <si>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</si>
  <si>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</si>
  <si>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</si>
  <si>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</si>
  <si>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</si>
  <si>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</si>
  <si>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</si>
  <si>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</si>
  <si>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</si>
  <si>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</si>
  <si>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</si>
  <si>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</si>
  <si>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</si>
  <si>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</si>
  <si>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</si>
  <si>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</si>
  <si>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</si>
  <si>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</si>
  <si>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</si>
  <si>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</si>
  <si>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</si>
  <si>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</si>
  <si>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</si>
  <si>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</si>
  <si>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</si>
  <si>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</si>
  <si>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</si>
  <si>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</si>
  <si>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</si>
  <si>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</si>
  <si>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</si>
  <si>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</si>
  <si>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</si>
  <si>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</si>
  <si>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</si>
  <si>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</si>
  <si>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</si>
  <si>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</si>
  <si>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</si>
  <si>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</si>
  <si>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</si>
  <si>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</si>
  <si>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</si>
  <si>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</si>
  <si>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</si>
  <si>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</si>
  <si>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</si>
  <si>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</si>
  <si>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</si>
  <si>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</si>
  <si>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</si>
  <si>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</si>
  <si>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</si>
  <si>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</si>
  <si>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</si>
  <si>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</si>
  <si>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</si>
  <si>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</si>
  <si>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</si>
  <si>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</si>
  <si>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</si>
  <si>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</si>
  <si>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</si>
  <si>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</si>
  <si>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</si>
  <si>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</si>
  <si>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</si>
  <si>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</si>
  <si>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</si>
  <si>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</si>
  <si>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</si>
  <si>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</si>
  <si>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</si>
  <si>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</si>
  <si>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</si>
  <si>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</si>
  <si>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</si>
  <si>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</si>
  <si>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</si>
  <si>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</si>
  <si>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</si>
  <si>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</si>
  <si>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</si>
  <si>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</si>
  <si>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</si>
  <si>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</si>
  <si>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</si>
  <si>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</si>
  <si>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</si>
  <si>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</si>
  <si>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</si>
  <si>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</si>
  <si>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</si>
  <si>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</si>
  <si>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</si>
  <si>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</si>
  <si>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</si>
  <si>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</si>
  <si>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</si>
  <si>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</si>
  <si>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</si>
  <si>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</si>
  <si>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</si>
  <si>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</si>
  <si>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</si>
  <si>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</si>
  <si>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</si>
  <si>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</si>
  <si>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</si>
  <si>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</si>
  <si>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</si>
  <si>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</si>
  <si>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</si>
  <si>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</si>
  <si>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</si>
  <si>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</si>
  <si>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</si>
  <si>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</si>
  <si>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</si>
  <si>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</si>
  <si>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</si>
  <si>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</si>
  <si>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</si>
  <si>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</si>
  <si>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</si>
  <si>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</si>
  <si>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</si>
  <si>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</si>
  <si>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</si>
  <si>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</si>
  <si>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</si>
  <si>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</si>
  <si>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</si>
  <si>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</si>
  <si>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</si>
  <si>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</si>
  <si>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</si>
  <si>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</si>
  <si>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</si>
  <si>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</si>
  <si>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</si>
  <si>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</si>
  <si>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</si>
  <si>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</si>
  <si>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</si>
  <si>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</si>
  <si>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</si>
  <si>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</si>
  <si>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</si>
  <si>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</si>
  <si>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</si>
  <si>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</si>
  <si>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</si>
  <si>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</si>
  <si>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</si>
  <si>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</si>
  <si>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</si>
  <si>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</si>
  <si>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</si>
  <si>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</si>
  <si>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</si>
  <si>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</si>
  <si>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</si>
  <si>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</si>
  <si>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</si>
  <si>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</si>
  <si>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</si>
  <si>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</si>
  <si>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</si>
  <si>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</si>
  <si>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</si>
  <si>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</si>
  <si>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</si>
  <si>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</si>
  <si>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</si>
  <si>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</si>
  <si>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</si>
  <si>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</si>
  <si>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</si>
  <si>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</si>
  <si>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</si>
  <si>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</si>
  <si>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</si>
  <si>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</si>
  <si>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</si>
  <si>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</si>
  <si>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</si>
  <si>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</si>
  <si>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</si>
  <si>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</si>
  <si>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</si>
  <si>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</si>
  <si>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</si>
  <si>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</si>
  <si>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</si>
  <si>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</si>
  <si>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</si>
  <si>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</si>
  <si>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</si>
  <si>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</si>
  <si>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</si>
  <si>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</si>
  <si>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</si>
  <si>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</si>
  <si>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</si>
  <si>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</si>
  <si>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</si>
  <si>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</si>
  <si>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</si>
  <si>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</si>
  <si>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</si>
  <si>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</si>
  <si>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</si>
  <si>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</si>
  <si>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</si>
  <si>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</si>
  <si>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</si>
  <si>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</si>
  <si>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</si>
  <si>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</si>
  <si>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</si>
  <si>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</si>
  <si>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</si>
  <si>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</si>
  <si>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</si>
  <si>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</si>
  <si>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</si>
  <si>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</si>
  <si>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</si>
  <si>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</si>
  <si>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</si>
  <si>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</si>
  <si>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</si>
  <si>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</si>
  <si>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</si>
  <si>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</si>
  <si>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</si>
  <si>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</si>
  <si>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</si>
  <si>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</si>
  <si>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</si>
  <si>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</si>
  <si>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</si>
  <si>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</si>
  <si>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</si>
  <si>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</si>
  <si>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</si>
  <si>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</si>
  <si>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</si>
  <si>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</si>
  <si>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</si>
  <si>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</si>
  <si>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</si>
  <si>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</si>
  <si>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</si>
  <si>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</si>
  <si>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</si>
  <si>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</si>
  <si>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</si>
  <si>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</si>
  <si>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</si>
  <si>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</si>
  <si>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</si>
  <si>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</si>
  <si>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</si>
  <si>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</si>
  <si>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</si>
  <si>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</si>
  <si>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</si>
  <si>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</si>
  <si>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</si>
  <si>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</si>
  <si>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</si>
  <si>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</si>
  <si>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</si>
  <si>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</si>
  <si>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</si>
  <si>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</si>
  <si>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</si>
  <si>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</si>
  <si>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</si>
  <si>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</si>
  <si>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</si>
  <si>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</si>
  <si>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</si>
  <si>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</si>
  <si>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</si>
  <si>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</si>
  <si>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</si>
  <si>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</si>
  <si>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</si>
  <si>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</si>
  <si>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</si>
  <si>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</si>
  <si>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</si>
  <si>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</si>
  <si>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</si>
  <si>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</si>
  <si>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</si>
  <si>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</si>
  <si>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</si>
  <si>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</si>
  <si>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</si>
  <si>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</si>
  <si>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</si>
  <si>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</si>
  <si>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</si>
  <si>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</si>
  <si>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</si>
  <si>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</si>
  <si>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</si>
  <si>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</si>
  <si>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</si>
  <si>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</si>
  <si>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</si>
  <si>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</si>
  <si>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</si>
  <si>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</si>
  <si>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</si>
  <si>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</si>
  <si>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</si>
  <si>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</si>
  <si>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</si>
  <si>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</si>
  <si>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</si>
  <si>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</si>
  <si>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</si>
  <si>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</si>
  <si>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</si>
  <si>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</si>
  <si>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</si>
  <si>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</si>
  <si>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</si>
  <si>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</si>
  <si>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</si>
  <si>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</si>
  <si>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</si>
  <si>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</si>
  <si>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</si>
  <si>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</si>
  <si>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</si>
  <si>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</si>
  <si>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</si>
  <si>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</si>
  <si>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</si>
  <si>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</si>
  <si>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</si>
  <si>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</si>
  <si>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</si>
  <si>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</si>
  <si>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</si>
  <si>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</si>
  <si>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</si>
  <si>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</si>
  <si>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</si>
  <si>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</si>
  <si>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</si>
  <si>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</si>
  <si>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</si>
  <si>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</si>
  <si>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</si>
  <si>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</si>
  <si>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</si>
  <si>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</si>
  <si>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</si>
  <si>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</si>
  <si>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</si>
  <si>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</si>
  <si>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</si>
  <si>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</si>
  <si>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</si>
  <si>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</si>
  <si>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</si>
  <si>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</si>
  <si>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</si>
  <si>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</si>
  <si>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</si>
  <si>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</si>
  <si>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</si>
  <si>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</si>
  <si>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</si>
  <si>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</si>
  <si>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</si>
  <si>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</si>
  <si>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</si>
  <si>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</si>
  <si>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</si>
  <si>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</si>
  <si>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</si>
  <si>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</si>
  <si>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</si>
  <si>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</si>
  <si>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</si>
  <si>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</si>
  <si>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</si>
  <si>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</si>
  <si>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</si>
  <si>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</si>
  <si>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</si>
  <si>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</si>
  <si>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</si>
  <si>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</si>
  <si>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</si>
  <si>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</si>
  <si>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</si>
  <si>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</si>
  <si>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</si>
  <si>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</si>
  <si>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</si>
  <si>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</si>
  <si>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</si>
  <si>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</si>
  <si>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</si>
  <si>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</si>
  <si>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</si>
  <si>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</si>
  <si>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</si>
  <si>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</si>
  <si>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</si>
  <si>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</si>
  <si>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</si>
  <si>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</si>
  <si>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</si>
  <si>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</si>
  <si>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</si>
  <si>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</si>
  <si>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</si>
  <si>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</si>
  <si>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</si>
  <si>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</si>
  <si>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</si>
  <si>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</si>
  <si>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</si>
  <si>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</si>
  <si>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</si>
  <si>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</si>
  <si>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</si>
  <si>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</si>
  <si>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</si>
  <si>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</si>
  <si>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</si>
  <si>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</si>
  <si>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</si>
  <si>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</si>
  <si>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</si>
  <si>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</si>
  <si>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</si>
  <si>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</si>
  <si>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</si>
  <si>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</si>
  <si>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</si>
  <si>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</si>
  <si>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</si>
  <si>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</si>
  <si>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</si>
  <si>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</si>
  <si>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</si>
  <si>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</si>
  <si>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</si>
  <si>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</si>
  <si>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</si>
  <si>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</si>
  <si>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</si>
  <si>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</si>
  <si>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</si>
  <si>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</si>
  <si>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</si>
  <si>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</si>
  <si>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</si>
  <si>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</si>
  <si>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</si>
  <si>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</si>
  <si>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</si>
  <si>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</si>
  <si>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</si>
  <si>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</si>
  <si>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</si>
  <si>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</si>
  <si>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</si>
  <si>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</si>
  <si>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</si>
  <si>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</si>
  <si>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</si>
  <si>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</si>
  <si>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</si>
  <si>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</si>
  <si>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</si>
  <si>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</si>
  <si>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</si>
  <si>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</si>
  <si>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</si>
  <si>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</si>
  <si>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</si>
  <si>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</si>
  <si>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</si>
  <si>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</si>
  <si>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</si>
  <si>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</si>
  <si>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</si>
  <si>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</si>
  <si>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</si>
  <si>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</si>
  <si>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</si>
  <si>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</si>
  <si>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</si>
  <si>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</si>
  <si>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</si>
  <si>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</si>
  <si>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</si>
  <si>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</si>
  <si>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</si>
  <si>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</si>
  <si>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</si>
  <si>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</si>
  <si>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</si>
  <si>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</si>
  <si>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</si>
  <si>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</si>
  <si>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</si>
  <si>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</si>
  <si>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</si>
  <si>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</si>
  <si>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</si>
  <si>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</si>
  <si>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</si>
  <si>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</si>
  <si>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</si>
  <si>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</si>
  <si>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</si>
  <si>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</si>
  <si>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</si>
  <si>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</si>
  <si>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</si>
  <si>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</si>
  <si>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</si>
  <si>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</si>
  <si>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</si>
  <si>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</si>
  <si>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</si>
  <si>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</si>
  <si>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</si>
  <si>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</si>
  <si>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</si>
  <si>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</si>
  <si>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</si>
  <si>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</si>
  <si>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</si>
  <si>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</si>
  <si>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</si>
  <si>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</si>
  <si>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</si>
  <si>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</si>
  <si>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</si>
  <si>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</si>
  <si>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</si>
  <si>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</si>
  <si>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</si>
  <si>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</si>
  <si>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</si>
  <si>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</si>
  <si>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</si>
  <si>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</si>
  <si>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</si>
  <si>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</si>
  <si>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</si>
  <si>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</si>
  <si>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</si>
  <si>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</si>
  <si>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</si>
  <si>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</si>
  <si>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</si>
  <si>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</si>
  <si>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</si>
  <si>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</si>
  <si>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</si>
  <si>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</si>
  <si>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</si>
  <si>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</si>
  <si>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</si>
  <si>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</si>
  <si>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</si>
  <si>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</si>
  <si>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</si>
  <si>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</si>
  <si>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</si>
  <si>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</si>
  <si>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</si>
  <si>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</si>
  <si>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</si>
  <si>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</si>
  <si>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</si>
  <si>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</si>
  <si>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</si>
  <si>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</si>
  <si>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</si>
  <si>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</si>
  <si>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</si>
  <si>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</si>
  <si>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</si>
  <si>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</si>
  <si>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</si>
  <si>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</si>
  <si>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</si>
  <si>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</si>
  <si>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</si>
  <si>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</si>
  <si>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</si>
  <si>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</si>
  <si>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</si>
  <si>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</si>
  <si>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</si>
  <si>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</si>
  <si>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</si>
  <si>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</si>
  <si>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</si>
  <si>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</si>
  <si>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</si>
  <si>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</si>
  <si>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</si>
  <si>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</si>
  <si>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</si>
  <si>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</si>
  <si>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</si>
  <si>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</si>
  <si>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</si>
  <si>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</si>
  <si>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</si>
  <si>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</si>
  <si>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</si>
  <si>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</si>
  <si>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</si>
  <si>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</si>
  <si>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</si>
  <si>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</si>
  <si>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</si>
  <si>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</si>
  <si>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</si>
  <si>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</si>
  <si>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</si>
  <si>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</si>
  <si>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</si>
  <si>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</si>
  <si>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</si>
  <si>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</si>
  <si>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</si>
  <si>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</si>
  <si>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</si>
  <si>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</si>
  <si>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</si>
  <si>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</si>
  <si>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</si>
  <si>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</si>
  <si>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</si>
  <si>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</si>
  <si>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</si>
  <si>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</si>
  <si>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</si>
  <si>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</si>
  <si>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</si>
  <si>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</si>
  <si>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</si>
  <si>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</si>
  <si>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</si>
  <si>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</si>
  <si>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</si>
  <si>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</si>
  <si>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</si>
  <si>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</si>
  <si>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</si>
  <si>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</si>
  <si>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</si>
  <si>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</si>
  <si>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</si>
  <si>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</si>
  <si>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</si>
  <si>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</si>
  <si>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</si>
  <si>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</si>
  <si>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</si>
  <si>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</si>
  <si>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</si>
  <si>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</si>
  <si>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</si>
  <si>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</si>
  <si>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</si>
  <si>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</si>
  <si>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</si>
  <si>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</si>
  <si>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</si>
  <si>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</si>
  <si>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</si>
  <si>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</si>
  <si>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</si>
  <si>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</si>
  <si>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</si>
  <si>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</si>
  <si>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</si>
  <si>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</si>
  <si>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</si>
  <si>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</si>
  <si>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</si>
  <si>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</si>
  <si>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</si>
  <si>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</si>
  <si>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</si>
  <si>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</si>
  <si>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</si>
  <si>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</si>
  <si>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</si>
  <si>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</si>
  <si>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</si>
  <si>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</si>
  <si>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</si>
  <si>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</si>
  <si>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</si>
  <si>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</si>
  <si>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</si>
  <si>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</si>
  <si>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</si>
  <si>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</si>
  <si>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</si>
  <si>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</si>
  <si>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</si>
  <si>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</si>
  <si>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</si>
  <si>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</si>
  <si>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</si>
  <si>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</si>
  <si>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</si>
  <si>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</si>
  <si>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</si>
  <si>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</si>
  <si>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</si>
  <si>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</si>
  <si>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</si>
  <si>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</si>
  <si>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</si>
  <si>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</si>
  <si>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</si>
  <si>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</si>
  <si>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</si>
  <si>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</si>
  <si>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</si>
  <si>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</si>
  <si>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</si>
  <si>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</si>
  <si>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</si>
  <si>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</si>
  <si>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</si>
  <si>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</si>
  <si>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</si>
  <si>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</si>
  <si>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</si>
  <si>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</si>
  <si>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</si>
  <si>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</si>
  <si>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</si>
  <si>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</si>
  <si>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</si>
  <si>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</si>
  <si>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</si>
  <si>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</si>
  <si>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</si>
  <si>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</si>
  <si>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</si>
  <si>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</si>
  <si>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</si>
  <si>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</si>
  <si>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</si>
  <si>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</si>
  <si>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</si>
  <si>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</si>
  <si>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</si>
  <si>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</si>
  <si>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</si>
  <si>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</si>
  <si>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</si>
  <si>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</si>
  <si>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</si>
  <si>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</si>
  <si>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</si>
  <si>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</si>
  <si>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</si>
  <si>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</si>
  <si>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</si>
  <si>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</si>
  <si>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</si>
  <si>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</si>
  <si>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</si>
  <si>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</si>
  <si>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</si>
  <si>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</si>
  <si>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</si>
  <si>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</si>
  <si>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</si>
  <si>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</si>
  <si>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</si>
  <si>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</si>
  <si>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</si>
  <si>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</si>
  <si>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</si>
  <si>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</si>
  <si>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</si>
  <si>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</si>
  <si>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</si>
  <si>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</si>
  <si>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</si>
  <si>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</si>
  <si>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</si>
  <si>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</si>
  <si>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</si>
  <si>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</si>
  <si>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</si>
  <si>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</si>
  <si>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</si>
  <si>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</si>
  <si>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</si>
  <si>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</si>
  <si>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</si>
  <si>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</si>
  <si>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</si>
  <si>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</si>
  <si>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</si>
  <si>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</si>
  <si>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</si>
  <si>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</si>
  <si>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</si>
  <si>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</si>
  <si>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</si>
  <si>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</si>
  <si>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</si>
  <si>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</si>
  <si>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</si>
  <si>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</si>
  <si>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</si>
  <si>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</si>
  <si>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</si>
  <si>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</si>
  <si>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</si>
  <si>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</si>
  <si>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</si>
  <si>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</si>
  <si>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</si>
  <si>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</si>
  <si>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</si>
  <si>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</si>
  <si>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</si>
  <si>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</si>
  <si>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</si>
  <si>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</si>
  <si>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</si>
  <si>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</si>
  <si>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</si>
  <si>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</si>
  <si>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</si>
  <si>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</si>
  <si>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</si>
  <si>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</si>
  <si>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</si>
  <si>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</si>
  <si>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</si>
  <si>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</si>
  <si>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</si>
  <si>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</si>
  <si>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</si>
  <si>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</si>
  <si>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</si>
  <si>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</si>
  <si>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</si>
  <si>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</si>
  <si>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</si>
  <si>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</si>
  <si>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</si>
  <si>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</si>
  <si>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</si>
  <si>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</si>
  <si>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</si>
  <si>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</si>
  <si>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</si>
  <si>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</si>
  <si>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</si>
  <si>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</si>
  <si>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</si>
  <si>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</si>
  <si>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</si>
  <si>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</si>
  <si>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</si>
  <si>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</si>
  <si>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</si>
  <si>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</si>
  <si>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</si>
  <si>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</si>
  <si>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</si>
  <si>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</si>
  <si>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</si>
  <si>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</si>
  <si>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</si>
  <si>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</si>
  <si>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</si>
  <si>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</si>
  <si>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</si>
  <si>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</si>
  <si>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</si>
  <si>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</si>
  <si>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</si>
  <si>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</si>
  <si>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</si>
  <si>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</si>
  <si>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</si>
  <si>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</si>
  <si>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</si>
  <si>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</si>
  <si>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</si>
  <si>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</si>
  <si>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</si>
  <si>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</si>
  <si>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</si>
  <si>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</si>
  <si>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</si>
  <si>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</si>
  <si>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</si>
  <si>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</si>
  <si>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</si>
  <si>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</si>
  <si>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</si>
  <si>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</si>
  <si>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</si>
  <si>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</si>
  <si>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</si>
  <si>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</si>
  <si>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</si>
  <si>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</si>
  <si>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</si>
  <si>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</si>
  <si>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</si>
  <si>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</si>
  <si>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</si>
  <si>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</si>
  <si>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</si>
  <si>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</si>
  <si>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</si>
  <si>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</si>
  <si>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</si>
  <si>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</si>
  <si>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</si>
  <si>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</si>
  <si>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</si>
  <si>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</si>
  <si>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</si>
  <si>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</si>
  <si>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</si>
  <si>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</si>
  <si>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</si>
  <si>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</si>
  <si>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</si>
  <si>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</si>
  <si>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</si>
  <si>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</si>
  <si>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</si>
  <si>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</si>
  <si>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</si>
  <si>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</si>
  <si>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</si>
  <si>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</si>
  <si>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</si>
  <si>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</si>
  <si>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</si>
  <si>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</si>
  <si>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</si>
  <si>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</si>
  <si>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</si>
  <si>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</si>
  <si>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</si>
  <si>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</si>
  <si>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</si>
  <si>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</si>
  <si>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</si>
  <si>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</si>
  <si>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</si>
  <si>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</si>
  <si>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</si>
  <si>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</si>
  <si>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</si>
  <si>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</si>
  <si>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</si>
  <si>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</si>
  <si>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</si>
  <si>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</si>
  <si>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</si>
  <si>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</si>
  <si>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</si>
  <si>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</si>
  <si>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</si>
  <si>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</si>
  <si>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</si>
  <si>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</si>
  <si>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</si>
  <si>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</si>
  <si>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</si>
  <si>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</si>
  <si>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</si>
  <si>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</si>
  <si>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</si>
  <si>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</si>
  <si>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</si>
  <si>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</si>
  <si>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</si>
  <si>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</si>
  <si>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</si>
  <si>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</si>
  <si>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</si>
  <si>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</si>
  <si>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</si>
  <si>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</si>
  <si>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</si>
  <si>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</si>
  <si>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</si>
  <si>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</si>
  <si>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</si>
  <si>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</si>
  <si>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</si>
  <si>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</si>
  <si>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</si>
  <si>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</si>
  <si>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</si>
  <si>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</si>
  <si>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</si>
  <si>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</si>
  <si>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</si>
  <si>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</si>
  <si>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</si>
  <si>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</si>
  <si>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</si>
  <si>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</si>
  <si>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</si>
  <si>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</si>
  <si>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</si>
  <si>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</si>
  <si>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</si>
  <si>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</si>
  <si>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</si>
  <si>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</si>
  <si>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</si>
  <si>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</si>
  <si>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</si>
  <si>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</si>
  <si>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</si>
  <si>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</si>
  <si>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</si>
  <si>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</si>
  <si>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</si>
  <si>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</si>
  <si>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</si>
  <si>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</si>
  <si>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</si>
  <si>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</si>
  <si>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</si>
  <si>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</si>
  <si>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</si>
  <si>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</si>
  <si>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</si>
  <si>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</si>
  <si>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</si>
  <si>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</si>
  <si>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</si>
  <si>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</si>
  <si>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</si>
  <si>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</si>
  <si>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</si>
  <si>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</si>
  <si>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</si>
  <si>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</si>
  <si>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</si>
  <si>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</si>
  <si>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</si>
  <si>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</si>
  <si>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</si>
  <si>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</si>
  <si>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</si>
  <si>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</si>
  <si>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</si>
  <si>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</si>
  <si>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</si>
  <si>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</si>
  <si>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</si>
  <si>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</si>
  <si>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</si>
  <si>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</si>
  <si>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</si>
  <si>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</si>
  <si>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</si>
  <si>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</si>
  <si>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</si>
  <si>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</si>
  <si>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</si>
  <si>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</si>
  <si>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</si>
  <si>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</si>
  <si>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</si>
  <si>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</si>
  <si>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</si>
  <si>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</si>
  <si>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</si>
  <si>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</si>
  <si>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</si>
  <si>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</si>
  <si>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</si>
  <si>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</si>
  <si>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</si>
  <si>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</si>
  <si>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</si>
  <si>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</si>
  <si>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</si>
  <si>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</si>
  <si>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</si>
  <si>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</si>
  <si>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</si>
  <si>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</si>
  <si>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</si>
  <si>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</si>
  <si>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</si>
  <si>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</si>
  <si>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</si>
  <si>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</si>
  <si>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</si>
  <si>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</si>
  <si>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</si>
  <si>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</si>
  <si>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</si>
  <si>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</si>
  <si>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</si>
  <si>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</si>
  <si>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</si>
  <si>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</si>
  <si>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</si>
  <si>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</si>
  <si>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</si>
  <si>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</si>
  <si>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</si>
  <si>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</si>
  <si>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</si>
  <si>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</si>
  <si>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</si>
  <si>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</si>
  <si>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</si>
  <si>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</si>
  <si>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</si>
  <si>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</si>
  <si>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</si>
  <si>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</si>
  <si>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</si>
  <si>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</si>
  <si>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</si>
  <si>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</si>
  <si>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</si>
  <si>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</si>
  <si>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</si>
  <si>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</si>
  <si>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</si>
  <si>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</si>
  <si>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</si>
  <si>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</si>
  <si>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</si>
  <si>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</si>
  <si>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</si>
  <si>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</si>
  <si>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</si>
  <si>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</si>
  <si>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</si>
  <si>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</si>
  <si>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</si>
  <si>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</si>
  <si>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</si>
  <si>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</si>
  <si>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</si>
  <si>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</si>
  <si>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</si>
  <si>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</si>
  <si>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</si>
  <si>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</si>
  <si>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</si>
  <si>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</si>
  <si>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</si>
  <si>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</si>
  <si>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</si>
  <si>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</si>
  <si>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</si>
  <si>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</si>
  <si>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</si>
  <si>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</si>
  <si>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</si>
  <si>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</si>
  <si>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</si>
  <si>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</si>
  <si>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</si>
  <si>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</si>
  <si>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</si>
  <si>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</si>
  <si>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</si>
  <si>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</si>
  <si>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</si>
  <si>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</si>
  <si>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</si>
  <si>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</si>
  <si>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</si>
  <si>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</si>
  <si>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</si>
  <si>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</si>
  <si>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</si>
  <si>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</si>
  <si>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</si>
  <si>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</si>
  <si>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</si>
  <si>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</si>
  <si>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</si>
  <si>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</si>
  <si>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</si>
  <si>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</si>
  <si>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</si>
  <si>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</si>
  <si>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</si>
  <si>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</si>
  <si>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</si>
  <si>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</si>
  <si>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</si>
  <si>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</si>
  <si>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</si>
  <si>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</si>
  <si>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</si>
  <si>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</si>
  <si>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</si>
  <si>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</si>
  <si>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</si>
  <si>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</si>
  <si>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</si>
  <si>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</si>
  <si>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</si>
  <si>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</si>
  <si>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</si>
  <si>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</si>
  <si>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</si>
  <si>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</si>
  <si>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</si>
  <si>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</si>
  <si>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</si>
  <si>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</si>
  <si>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</si>
  <si>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</si>
  <si>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</si>
  <si>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</si>
  <si>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</si>
  <si>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</si>
  <si>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</si>
  <si>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</si>
  <si>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</si>
  <si>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</si>
  <si>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</si>
  <si>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</si>
  <si>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</si>
  <si>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</si>
  <si>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</si>
  <si>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</si>
  <si>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</si>
  <si>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</si>
  <si>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</si>
  <si>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</si>
  <si>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</si>
  <si>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</si>
  <si>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</si>
  <si>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</si>
  <si>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</si>
  <si>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</si>
  <si>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</si>
  <si>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</si>
  <si>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</si>
  <si>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</si>
  <si>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</si>
  <si>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</si>
  <si>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</si>
  <si>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</si>
  <si>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</si>
  <si>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</si>
  <si>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</si>
  <si>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</si>
  <si>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</si>
  <si>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</si>
  <si>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</si>
  <si>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</si>
  <si>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</si>
  <si>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</si>
  <si>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</si>
  <si>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</si>
  <si>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</si>
  <si>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</si>
  <si>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</si>
  <si>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</si>
  <si>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</si>
  <si>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</si>
  <si>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</si>
  <si>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</si>
  <si>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</si>
  <si>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</si>
  <si>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</si>
  <si>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</si>
  <si>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</si>
  <si>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</si>
  <si>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</si>
  <si>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</si>
  <si>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</si>
  <si>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</si>
  <si>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</si>
  <si>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</si>
  <si>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</si>
  <si>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</si>
  <si>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</si>
  <si>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</si>
  <si>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</si>
  <si>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</si>
  <si>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</si>
  <si>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</si>
  <si>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</si>
  <si>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</si>
  <si>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</si>
  <si>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</si>
  <si>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</si>
  <si>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</si>
  <si>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</si>
  <si>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</si>
  <si>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</si>
  <si>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</si>
  <si>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</si>
  <si>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</si>
  <si>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</si>
  <si>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</si>
  <si>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</si>
  <si>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</si>
  <si>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</si>
  <si>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</si>
  <si>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</si>
  <si>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</si>
  <si>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</si>
  <si>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</si>
  <si>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</si>
  <si>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</si>
  <si>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</si>
  <si>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</si>
  <si>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</si>
  <si>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</si>
  <si>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</si>
  <si>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</si>
  <si>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</si>
  <si>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</si>
  <si>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</si>
  <si>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</si>
  <si>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</si>
  <si>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</si>
  <si>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</si>
  <si>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</si>
  <si>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</si>
  <si>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</si>
  <si>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</si>
  <si>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</si>
  <si>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</si>
  <si>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</si>
  <si>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</si>
  <si>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</si>
  <si>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</si>
  <si>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</si>
  <si>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</si>
  <si>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</si>
  <si>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</si>
  <si>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</si>
  <si>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</si>
  <si>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</si>
  <si>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</si>
  <si>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</si>
  <si>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</si>
  <si>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</si>
  <si>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</si>
  <si>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</si>
  <si>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</si>
  <si>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</si>
  <si>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</si>
  <si>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</si>
  <si>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</si>
  <si>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</si>
  <si>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</si>
  <si>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</si>
  <si>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</si>
  <si>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</si>
  <si>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</si>
  <si>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</si>
  <si>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</si>
  <si>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</si>
  <si>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</si>
  <si>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</si>
  <si>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</si>
  <si>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</si>
  <si>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</si>
  <si>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</si>
  <si>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</si>
  <si>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</si>
  <si>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</si>
  <si>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</si>
  <si>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</si>
  <si>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</si>
  <si>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</si>
  <si>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</si>
  <si>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</si>
  <si>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</si>
  <si>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</si>
  <si>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</si>
  <si>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</si>
  <si>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</si>
  <si>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</si>
  <si>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</si>
  <si>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</si>
  <si>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</si>
  <si>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</si>
  <si>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</si>
  <si>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</si>
  <si>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</si>
  <si>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</si>
  <si>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</si>
  <si>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</si>
  <si>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</si>
  <si>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</si>
  <si>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</si>
  <si>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</si>
  <si>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</si>
  <si>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</si>
  <si>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</si>
  <si>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</si>
  <si>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</si>
  <si>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</si>
  <si>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</si>
  <si>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</si>
  <si>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</si>
  <si>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</si>
  <si>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</si>
  <si>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</si>
  <si>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</si>
  <si>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</si>
  <si>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</si>
  <si>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</si>
  <si>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</si>
  <si>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</si>
  <si>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</si>
  <si>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</si>
  <si>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</si>
  <si>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</si>
  <si>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</si>
  <si>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</si>
  <si>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</si>
  <si>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</si>
  <si>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</si>
  <si>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</si>
  <si>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</si>
  <si>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</si>
  <si>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</si>
  <si>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</si>
  <si>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</si>
  <si>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</si>
  <si>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</si>
  <si>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</si>
  <si>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</si>
  <si>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</si>
  <si>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</si>
  <si>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</si>
  <si>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</si>
  <si>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</si>
  <si>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</si>
  <si>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</si>
  <si>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</si>
  <si>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</si>
  <si>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</si>
  <si>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</si>
  <si>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</si>
  <si>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</si>
  <si>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</si>
  <si>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</si>
  <si>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</si>
  <si>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</si>
  <si>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</si>
  <si>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</si>
  <si>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</si>
  <si>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</si>
  <si>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</si>
  <si>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</si>
  <si>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</si>
  <si>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</si>
  <si>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</si>
  <si>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</si>
  <si>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</si>
  <si>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</si>
  <si>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</si>
  <si>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</si>
  <si>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</si>
  <si>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</si>
  <si>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</si>
  <si>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</si>
  <si>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</si>
  <si>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</si>
  <si>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</si>
  <si>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</si>
  <si>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</si>
  <si>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</si>
  <si>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</si>
  <si>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</si>
  <si>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</si>
  <si>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</si>
  <si>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</si>
  <si>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</si>
  <si>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</si>
  <si>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</si>
  <si>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</si>
  <si>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</si>
  <si>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</si>
  <si>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</si>
  <si>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</si>
  <si>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</si>
  <si>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</si>
  <si>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</si>
  <si>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</si>
  <si>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</si>
  <si>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</si>
  <si>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</si>
  <si>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</si>
  <si>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</si>
  <si>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</si>
  <si>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</si>
  <si>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</si>
  <si>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</si>
  <si>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</si>
  <si>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</si>
  <si>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</si>
  <si>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</si>
  <si>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</si>
  <si>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</si>
  <si>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</si>
  <si>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</si>
  <si>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</si>
  <si>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</si>
  <si>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</si>
  <si>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</si>
  <si>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</si>
  <si>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</si>
  <si>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</si>
  <si>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</si>
  <si>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</si>
  <si>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</si>
  <si>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</si>
  <si>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</si>
  <si>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</si>
  <si>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</si>
  <si>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</si>
  <si>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</si>
  <si>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</si>
  <si>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</si>
  <si>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</si>
  <si>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</si>
  <si>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</si>
  <si>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</si>
  <si>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</si>
  <si>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</si>
  <si>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</si>
  <si>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</si>
  <si>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</si>
  <si>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</si>
  <si>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</si>
  <si>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</si>
  <si>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</si>
  <si>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</si>
  <si>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</si>
  <si>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</si>
  <si>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</si>
  <si>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</si>
  <si>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</si>
  <si>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</si>
  <si>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</si>
  <si>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</si>
  <si>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</si>
  <si>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</si>
  <si>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</si>
  <si>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</si>
  <si>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</si>
  <si>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</si>
  <si>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</si>
  <si>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</si>
  <si>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</si>
  <si>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</si>
  <si>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</si>
  <si>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</si>
  <si>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</si>
  <si>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</si>
  <si>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</si>
  <si>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</si>
  <si>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</si>
  <si>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</si>
  <si>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</si>
  <si>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</si>
  <si>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</si>
  <si>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</si>
  <si>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</si>
  <si>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</si>
  <si>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</si>
  <si>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</si>
  <si>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</si>
  <si>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</si>
  <si>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</si>
  <si>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</si>
  <si>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</si>
  <si>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</si>
  <si>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</si>
  <si>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</si>
  <si>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</si>
  <si>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</si>
  <si>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</si>
  <si>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</si>
  <si>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</si>
  <si>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</si>
  <si>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</si>
  <si>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</si>
  <si>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</si>
  <si>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</si>
  <si>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</si>
  <si>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</si>
  <si>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</si>
  <si>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</si>
  <si>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</si>
  <si>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</si>
  <si>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</si>
  <si>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</si>
  <si>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</si>
  <si>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</si>
  <si>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</si>
  <si>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</si>
  <si>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</si>
  <si>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</si>
  <si>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</si>
  <si>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</si>
  <si>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</si>
  <si>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</si>
  <si>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</si>
  <si>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</si>
  <si>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</si>
  <si>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</si>
  <si>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</si>
  <si>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</si>
  <si>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</si>
  <si>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</si>
  <si>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</si>
  <si>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</si>
  <si>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</si>
  <si>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</si>
  <si>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</si>
  <si>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</si>
  <si>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</si>
  <si>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</si>
  <si>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</si>
  <si>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</si>
  <si>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</si>
  <si>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</si>
  <si>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</si>
  <si>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</si>
  <si>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</si>
  <si>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</si>
  <si>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</si>
  <si>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</si>
  <si>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</si>
  <si>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</si>
  <si>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</si>
  <si>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</si>
  <si>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</si>
  <si>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</si>
  <si>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</si>
  <si>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</si>
  <si>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</si>
  <si>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</si>
  <si>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</si>
  <si>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</si>
  <si>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</si>
  <si>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</si>
  <si>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</si>
  <si>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</si>
  <si>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</si>
  <si>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</si>
  <si>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</si>
  <si>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</si>
  <si>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</si>
  <si>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</si>
  <si>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</si>
  <si>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</si>
  <si>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</si>
  <si>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</si>
  <si>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</si>
  <si>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</si>
  <si>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</si>
  <si>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</si>
  <si>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</si>
  <si>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</si>
  <si>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</si>
  <si>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</si>
  <si>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</si>
  <si>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</si>
  <si>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</si>
  <si>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</si>
  <si>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</si>
  <si>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</si>
  <si>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</si>
  <si>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</si>
  <si>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</si>
  <si>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</si>
  <si>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</si>
  <si>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</si>
  <si>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</si>
  <si>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</si>
  <si>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</si>
  <si>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</si>
  <si>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</si>
  <si>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</si>
  <si>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</si>
  <si>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</si>
  <si>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</si>
  <si>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</si>
  <si>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</si>
  <si>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</si>
  <si>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</si>
  <si>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</si>
  <si>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</si>
  <si>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</si>
  <si>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</si>
  <si>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</si>
  <si>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</si>
  <si>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</si>
  <si>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</si>
  <si>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</si>
  <si>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</si>
  <si>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</si>
  <si>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</si>
  <si>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</si>
  <si>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</si>
  <si>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</si>
  <si>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</si>
  <si>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</si>
  <si>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</si>
  <si>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</si>
  <si>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</si>
  <si>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</si>
  <si>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</si>
  <si>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</si>
  <si>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</si>
  <si>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</si>
  <si>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</si>
  <si>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</si>
  <si>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</si>
  <si>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</si>
  <si>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</si>
  <si>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</si>
  <si>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</si>
  <si>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</si>
  <si>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</si>
  <si>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</si>
  <si>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</si>
  <si>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</si>
  <si>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</si>
  <si>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</si>
  <si>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</si>
  <si>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</si>
  <si>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</si>
  <si>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</si>
  <si>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</si>
  <si>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</si>
  <si>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</si>
  <si>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</si>
  <si>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</si>
  <si>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</si>
  <si>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</si>
  <si>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</si>
  <si>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</si>
  <si>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</si>
  <si>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</si>
  <si>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</si>
  <si>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</si>
  <si>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</si>
  <si>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</si>
  <si>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</si>
  <si>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</si>
  <si>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</si>
  <si>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</si>
  <si>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</si>
  <si>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</si>
  <si>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</si>
  <si>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</si>
  <si>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</si>
  <si>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</si>
  <si>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</si>
  <si>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</si>
  <si>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</si>
  <si>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</si>
  <si>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</si>
  <si>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</si>
  <si>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</si>
  <si>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</si>
  <si>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</si>
  <si>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</si>
  <si>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</si>
  <si>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</si>
  <si>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</si>
  <si>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</si>
  <si>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</si>
  <si>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</si>
  <si>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</si>
  <si>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</si>
  <si>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</si>
  <si>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</si>
  <si>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</si>
  <si>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</si>
  <si>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</si>
  <si>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</si>
  <si>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</si>
  <si>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</si>
  <si>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</si>
  <si>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</si>
  <si>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</si>
  <si>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</si>
  <si>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</si>
  <si>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</si>
  <si>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</si>
  <si>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</si>
  <si>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</si>
  <si>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</si>
  <si>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</si>
  <si>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</si>
  <si>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</si>
  <si>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</si>
  <si>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</si>
  <si>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</si>
  <si>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</si>
  <si>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</si>
  <si>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</si>
  <si>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</si>
  <si>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</si>
  <si>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</si>
  <si>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</si>
  <si>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</si>
  <si>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</si>
  <si>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</si>
  <si>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</si>
  <si>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</si>
  <si>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</si>
  <si>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</si>
  <si>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</si>
  <si>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</si>
  <si>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</si>
  <si>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</si>
  <si>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</si>
  <si>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</si>
  <si>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</si>
  <si>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</si>
  <si>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</si>
  <si>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</si>
  <si>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</si>
  <si>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</si>
  <si>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</si>
  <si>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</si>
  <si>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</si>
  <si>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</si>
  <si>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</si>
  <si>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</si>
  <si>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</si>
  <si>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</si>
  <si>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</si>
  <si>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</si>
  <si>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</si>
  <si>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</si>
  <si>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</si>
  <si>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</si>
  <si>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</si>
  <si>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</si>
  <si>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</si>
  <si>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</si>
  <si>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</si>
  <si>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</si>
  <si>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</si>
  <si>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</si>
  <si>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</si>
  <si>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</si>
  <si>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</si>
  <si>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</si>
  <si>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</si>
  <si>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</si>
  <si>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</si>
  <si>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</si>
  <si>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</si>
  <si>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</si>
  <si>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</si>
  <si>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</si>
  <si>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</si>
  <si>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</si>
  <si>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</si>
  <si>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</si>
  <si>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</si>
  <si>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</si>
  <si>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</si>
  <si>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</si>
  <si>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</si>
  <si>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</si>
  <si>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</si>
  <si>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</si>
  <si>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</si>
  <si>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</si>
  <si>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</si>
  <si>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</si>
  <si>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</si>
  <si>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</si>
  <si>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</si>
  <si>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</si>
  <si>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</si>
  <si>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</si>
  <si>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</si>
  <si>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</si>
  <si>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</si>
  <si>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</si>
  <si>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</si>
  <si>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</si>
  <si>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</si>
  <si>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</si>
  <si>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</si>
  <si>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</si>
  <si>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</si>
  <si>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</si>
  <si>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</si>
  <si>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</si>
  <si>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</si>
  <si>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</si>
  <si>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</si>
  <si>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</si>
  <si>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</si>
  <si>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</si>
  <si>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</si>
  <si>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</si>
  <si>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</si>
  <si>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</si>
  <si>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</si>
  <si>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</si>
  <si>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</si>
  <si>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</si>
  <si>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</si>
  <si>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</si>
  <si>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</si>
  <si>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</si>
  <si>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</si>
  <si>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</si>
  <si>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</si>
  <si>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</si>
  <si>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</si>
  <si>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</si>
  <si>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</si>
  <si>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</si>
  <si>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</si>
  <si>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</si>
  <si>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</si>
  <si>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</si>
  <si>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</si>
  <si>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</si>
  <si>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</si>
  <si>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</si>
  <si>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</si>
  <si>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</si>
  <si>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</si>
  <si>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</si>
  <si>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</si>
  <si>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</si>
  <si>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</si>
  <si>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</si>
  <si>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</si>
  <si>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</si>
  <si>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</si>
  <si>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</si>
  <si>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</si>
  <si>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</si>
  <si>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</si>
  <si>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</si>
  <si>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</si>
  <si>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</si>
  <si>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</si>
  <si>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</si>
  <si>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</si>
  <si>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</si>
  <si>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</si>
  <si>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</si>
  <si>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</si>
  <si>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</si>
  <si>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</si>
  <si>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</si>
  <si>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</si>
  <si>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</si>
  <si>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</si>
  <si>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</si>
  <si>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</si>
  <si>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</si>
  <si>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</si>
  <si>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</si>
  <si>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</si>
  <si>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</si>
  <si>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</si>
  <si>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</si>
  <si>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</si>
  <si>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</si>
  <si>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</si>
  <si>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</si>
  <si>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</si>
  <si>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</si>
  <si>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</si>
  <si>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</si>
  <si>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</si>
  <si>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</si>
  <si>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</si>
  <si>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</si>
  <si>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</si>
  <si>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</si>
  <si>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</si>
  <si>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</si>
  <si>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</si>
  <si>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</si>
  <si>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</si>
  <si>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</si>
  <si>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</si>
  <si>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</si>
  <si>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</si>
  <si>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</si>
  <si>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</si>
  <si>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</si>
  <si>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</si>
  <si>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</si>
  <si>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</si>
  <si>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</si>
  <si>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</si>
  <si>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</si>
  <si>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</si>
  <si>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</si>
  <si>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</si>
  <si>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</si>
  <si>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</si>
  <si>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</si>
  <si>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</si>
  <si>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</si>
  <si>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</si>
  <si>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</si>
  <si>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</si>
  <si>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</si>
  <si>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</si>
  <si>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</si>
  <si>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</si>
  <si>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</si>
  <si>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</si>
  <si>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</si>
  <si>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</si>
  <si>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</si>
  <si>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</si>
  <si>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</si>
  <si>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</si>
  <si>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</si>
  <si>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</si>
  <si>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</si>
  <si>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</si>
  <si>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</si>
  <si>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</si>
  <si>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</si>
  <si>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</si>
  <si>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</si>
  <si>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</si>
  <si>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</si>
  <si>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</si>
  <si>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</si>
  <si>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</si>
  <si>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</si>
  <si>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</si>
  <si>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</si>
  <si>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</si>
  <si>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</si>
  <si>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</si>
  <si>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</si>
  <si>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</si>
  <si>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</si>
  <si>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</si>
  <si>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</si>
  <si>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</si>
  <si>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</si>
  <si>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</si>
  <si>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</si>
  <si>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</si>
  <si>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</si>
  <si>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</si>
  <si>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</si>
  <si>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</si>
  <si>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</si>
  <si>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</si>
  <si>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</si>
  <si>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</si>
  <si>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</si>
  <si>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</si>
  <si>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</si>
  <si>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</si>
  <si>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</si>
  <si>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</si>
  <si>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</si>
  <si>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</si>
  <si>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</si>
  <si>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</si>
  <si>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</si>
  <si>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</si>
  <si>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</si>
  <si>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</si>
  <si>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</si>
  <si>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</si>
  <si>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</si>
  <si>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</si>
  <si>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</si>
  <si>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</si>
  <si>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</si>
  <si>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</si>
  <si>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</si>
  <si>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</si>
  <si>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</si>
  <si>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</si>
  <si>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</si>
  <si>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</si>
  <si>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</si>
  <si>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</si>
  <si>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</si>
  <si>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</si>
  <si>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</si>
  <si>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</si>
  <si>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</si>
  <si>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</si>
  <si>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</si>
  <si>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</si>
  <si>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</si>
  <si>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</si>
  <si>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</si>
  <si>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</si>
  <si>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</si>
  <si>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</si>
  <si>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</si>
  <si>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</si>
  <si>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</si>
  <si>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</si>
  <si>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</si>
  <si>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</si>
  <si>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</si>
  <si>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</si>
  <si>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</si>
  <si>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</si>
  <si>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</si>
  <si>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</si>
  <si>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</si>
  <si>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</si>
  <si>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</si>
  <si>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</si>
  <si>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</si>
  <si>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</si>
  <si>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</si>
  <si>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</si>
  <si>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</si>
  <si>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</si>
  <si>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</si>
  <si>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</si>
  <si>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</si>
  <si>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</si>
  <si>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</si>
  <si>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</si>
  <si>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</si>
  <si>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</si>
  <si>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</si>
  <si>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</si>
  <si>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</si>
  <si>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</si>
  <si>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</si>
  <si>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</si>
  <si>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</si>
  <si>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</si>
  <si>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</si>
  <si>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</si>
  <si>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</si>
  <si>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</si>
  <si>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</si>
  <si>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</si>
  <si>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</si>
  <si>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</si>
  <si>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</si>
  <si>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</si>
  <si>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</si>
  <si>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</si>
  <si>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</si>
  <si>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</si>
  <si>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</si>
  <si>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</si>
  <si>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</si>
  <si>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</si>
  <si>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</si>
  <si>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</si>
  <si>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</si>
  <si>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</si>
  <si>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</si>
  <si>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</si>
  <si>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</si>
  <si>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</si>
  <si>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</si>
  <si>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</si>
  <si>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</si>
  <si>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</si>
  <si>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</si>
  <si>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</si>
  <si>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</si>
  <si>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</si>
  <si>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</si>
  <si>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</si>
  <si>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</si>
  <si>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</si>
  <si>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</si>
  <si>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</si>
  <si>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</si>
  <si>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</si>
  <si>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</si>
  <si>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</si>
  <si>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</si>
  <si>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</si>
  <si>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</si>
  <si>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</si>
  <si>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</si>
  <si>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</si>
  <si>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</si>
  <si>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</si>
  <si>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</si>
  <si>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</si>
  <si>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</si>
  <si>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</si>
  <si>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</si>
  <si>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</si>
  <si>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</si>
  <si>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</si>
  <si>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</si>
  <si>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</si>
  <si>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</si>
  <si>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</si>
  <si>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</si>
  <si>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</si>
  <si>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</si>
  <si>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</si>
  <si>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</si>
  <si>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</si>
  <si>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</si>
  <si>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</si>
  <si>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</si>
  <si>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</si>
  <si>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</si>
  <si>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</si>
  <si>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</si>
  <si>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</si>
  <si>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</si>
  <si>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</si>
  <si>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</si>
  <si>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</si>
  <si>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</si>
  <si>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</si>
  <si>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</si>
  <si>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</si>
  <si>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</si>
  <si>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</si>
  <si>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</si>
  <si>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</si>
  <si>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</si>
  <si>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</si>
  <si>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</si>
  <si>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</si>
  <si>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</si>
  <si>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</si>
  <si>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</si>
  <si>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</si>
  <si>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</si>
  <si>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</si>
  <si>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</si>
  <si>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</si>
  <si>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</si>
  <si>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</si>
  <si>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</si>
  <si>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</si>
  <si>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</si>
  <si>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</si>
  <si>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</si>
  <si>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</si>
  <si>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</si>
  <si>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</si>
  <si>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</si>
  <si>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</si>
  <si>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</si>
  <si>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</si>
  <si>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</si>
  <si>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</si>
  <si>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</si>
  <si>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</si>
  <si>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</si>
  <si>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</si>
  <si>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</si>
  <si>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</si>
  <si>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</si>
  <si>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</si>
  <si>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</si>
  <si>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</si>
  <si>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</si>
  <si>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</si>
  <si>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</si>
  <si>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</si>
  <si>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</si>
  <si>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</si>
  <si>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</si>
  <si>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</si>
  <si>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</si>
  <si>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</si>
  <si>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</si>
  <si>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</si>
  <si>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</si>
  <si>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</si>
  <si>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</si>
  <si>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</si>
  <si>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</si>
  <si>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</si>
  <si>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</si>
  <si>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</si>
  <si>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</si>
  <si>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</si>
  <si>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</si>
  <si>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</si>
  <si>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</si>
  <si>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</si>
  <si>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</si>
  <si>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</si>
  <si>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</si>
  <si>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</si>
  <si>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</si>
  <si>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</si>
  <si>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</si>
  <si>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</si>
  <si>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</si>
  <si>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</si>
  <si>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</si>
  <si>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</si>
  <si>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</si>
  <si>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</si>
  <si>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</si>
  <si>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</si>
  <si>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</si>
  <si>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</si>
  <si>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</si>
  <si>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</si>
  <si>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</si>
  <si>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</si>
  <si>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</si>
  <si>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</si>
  <si>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</si>
  <si>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</si>
  <si>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</si>
  <si>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</si>
  <si>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</si>
  <si>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</si>
  <si>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</si>
  <si>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</si>
  <si>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</si>
  <si>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</si>
  <si>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</si>
  <si>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</si>
  <si>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</si>
  <si>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</si>
  <si>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</si>
  <si>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</si>
  <si>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</si>
  <si>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</si>
  <si>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</si>
  <si>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</si>
  <si>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</si>
  <si>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</si>
  <si>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</si>
  <si>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</si>
  <si>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</si>
  <si>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</si>
  <si>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</si>
  <si>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</si>
  <si>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</si>
  <si>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</si>
  <si>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</si>
  <si>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</si>
  <si>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</si>
  <si>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</si>
  <si>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</si>
  <si>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</si>
  <si>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</si>
  <si>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</si>
  <si>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</si>
  <si>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</si>
  <si>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</si>
  <si>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</si>
  <si>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</si>
  <si>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</si>
  <si>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</si>
  <si>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</si>
  <si>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</si>
  <si>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</si>
  <si>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</si>
  <si>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</si>
  <si>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</si>
  <si>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</si>
  <si>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</si>
  <si>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</si>
  <si>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</si>
  <si>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</si>
  <si>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</si>
  <si>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</si>
  <si>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</si>
  <si>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</si>
  <si>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</si>
  <si>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</si>
  <si>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</si>
  <si>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</si>
  <si>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</si>
  <si>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</si>
  <si>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</si>
  <si>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</si>
  <si>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</si>
  <si>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</si>
  <si>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</si>
  <si>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</si>
  <si>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</si>
  <si>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</si>
  <si>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</si>
  <si>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</si>
  <si>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</si>
  <si>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</si>
  <si>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</si>
  <si>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</si>
  <si>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</si>
  <si>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</si>
  <si>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</si>
  <si>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</si>
  <si>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</si>
  <si>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</si>
  <si>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</si>
  <si>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</si>
  <si>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</si>
  <si>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</si>
  <si>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</si>
  <si>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</si>
  <si>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</si>
  <si>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</si>
  <si>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</si>
  <si>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</si>
  <si>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</si>
  <si>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</si>
  <si>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</si>
  <si>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</si>
  <si>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</si>
  <si>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</si>
  <si>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</si>
  <si>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</si>
  <si>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</si>
  <si>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</si>
  <si>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</si>
  <si>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</si>
  <si>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</si>
  <si>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</si>
  <si>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</si>
  <si>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</si>
  <si>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</si>
  <si>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</si>
  <si>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</si>
  <si>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</si>
  <si>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</si>
  <si>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</si>
  <si>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</si>
  <si>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</si>
  <si>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</si>
  <si>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</si>
  <si>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</si>
  <si>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</si>
  <si>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</si>
  <si>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</si>
  <si>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</si>
  <si>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</si>
  <si>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</si>
  <si>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</si>
  <si>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</si>
  <si>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</si>
  <si>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</si>
  <si>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</si>
  <si>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</si>
  <si>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</si>
  <si>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</si>
  <si>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</si>
  <si>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</si>
  <si>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</si>
  <si>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</si>
  <si>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</si>
  <si>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</si>
  <si>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</si>
  <si>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</si>
  <si>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</si>
  <si>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</si>
  <si>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</si>
  <si>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</si>
  <si>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</si>
  <si>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</si>
  <si>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</si>
  <si>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</si>
  <si>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</si>
  <si>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</si>
  <si>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</si>
  <si>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</si>
  <si>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</si>
  <si>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</si>
  <si>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</si>
  <si>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</si>
  <si>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</si>
  <si>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</si>
  <si>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</si>
  <si>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</si>
  <si>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</si>
  <si>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</si>
  <si>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</si>
  <si>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</si>
  <si>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</si>
  <si>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</si>
  <si>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</si>
  <si>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</si>
  <si>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</si>
  <si>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</si>
  <si>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</si>
  <si>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</si>
  <si>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</si>
  <si>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</si>
  <si>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</si>
  <si>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</si>
  <si>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</si>
  <si>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</si>
  <si>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</si>
  <si>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</si>
  <si>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</si>
  <si>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</si>
  <si>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</si>
  <si>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</si>
  <si>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</si>
  <si>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</si>
  <si>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</si>
  <si>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</si>
  <si>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</si>
  <si>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</si>
  <si>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</si>
  <si>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</si>
  <si>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</si>
  <si>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</si>
  <si>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</si>
  <si>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</si>
  <si>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</si>
  <si>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</si>
  <si>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</si>
  <si>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</si>
  <si>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</si>
  <si>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</si>
  <si>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</si>
  <si>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</si>
  <si>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</si>
  <si>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</si>
  <si>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</si>
  <si>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</si>
  <si>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</si>
  <si>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</si>
  <si>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</si>
  <si>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</si>
  <si>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</si>
  <si>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</si>
  <si>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</si>
  <si>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</si>
  <si>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</si>
  <si>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</si>
  <si>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</si>
  <si>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</si>
  <si>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</si>
  <si>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</si>
  <si>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</si>
  <si>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</si>
  <si>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</si>
  <si>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</si>
  <si>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</si>
  <si>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</si>
  <si>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</si>
  <si>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</si>
  <si>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</si>
  <si>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</si>
  <si>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</si>
  <si>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</si>
  <si>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</si>
  <si>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</si>
  <si>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</si>
  <si>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</si>
  <si>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</si>
  <si>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</si>
  <si>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</si>
  <si>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</si>
  <si>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</si>
  <si>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</si>
  <si>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</si>
  <si>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</si>
  <si>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</si>
  <si>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</si>
  <si>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</si>
  <si>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</si>
  <si>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</si>
  <si>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</si>
  <si>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</si>
  <si>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</si>
  <si>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</si>
  <si>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</si>
  <si>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</si>
  <si>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</si>
  <si>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</si>
  <si>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</si>
  <si>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</si>
  <si>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</si>
  <si>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</si>
  <si>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</si>
  <si>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</si>
  <si>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</si>
  <si>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</si>
  <si>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</si>
  <si>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</si>
  <si>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</si>
  <si>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</si>
  <si>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</si>
  <si>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</si>
  <si>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</si>
  <si>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</si>
  <si>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</si>
  <si>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</si>
  <si>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</si>
  <si>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</si>
  <si>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</si>
  <si>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</si>
  <si>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</si>
  <si>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</si>
  <si>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</si>
  <si>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</si>
  <si>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</si>
  <si>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</si>
  <si>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</si>
  <si>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</si>
  <si>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</si>
  <si>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</si>
  <si>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</si>
  <si>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</si>
  <si>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</si>
  <si>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</si>
  <si>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</si>
  <si>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</si>
  <si>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</si>
  <si>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</si>
  <si>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</si>
  <si>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</si>
  <si>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</si>
  <si>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</si>
  <si>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</si>
  <si>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</si>
  <si>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</si>
  <si>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</si>
  <si>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</si>
  <si>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</si>
  <si>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</si>
  <si>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</si>
  <si>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</si>
  <si>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</si>
  <si>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</si>
  <si>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</si>
  <si>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</si>
  <si>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</si>
  <si>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</si>
  <si>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</si>
  <si>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</si>
  <si>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</si>
  <si>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</si>
  <si>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</si>
  <si>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</si>
  <si>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</si>
  <si>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</si>
  <si>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</si>
  <si>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</si>
  <si>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</si>
  <si>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</si>
  <si>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</si>
  <si>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</si>
  <si>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</si>
  <si>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</si>
  <si>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</si>
  <si>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</si>
  <si>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</si>
  <si>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</si>
  <si>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</si>
  <si>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</si>
  <si>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</si>
  <si>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</si>
  <si>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</si>
  <si>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</si>
  <si>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</si>
  <si>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</si>
  <si>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</si>
  <si>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</si>
  <si>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</si>
  <si>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</si>
  <si>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</si>
  <si>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</si>
  <si>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</si>
  <si>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</si>
  <si>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</si>
  <si>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</si>
  <si>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</si>
  <si>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</si>
  <si>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</si>
  <si>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</si>
  <si>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</si>
  <si>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</si>
  <si>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</si>
  <si>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</si>
  <si>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</si>
  <si>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</si>
  <si>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</si>
  <si>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</si>
  <si>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</si>
  <si>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</si>
  <si>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</si>
  <si>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</si>
  <si>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</si>
  <si>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</si>
  <si>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</si>
  <si>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</si>
  <si>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</si>
  <si>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</si>
  <si>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</si>
  <si>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</si>
  <si>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</si>
  <si>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</si>
  <si>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</si>
  <si>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</si>
  <si>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</si>
  <si>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</si>
  <si>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</si>
  <si>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</si>
  <si>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</si>
  <si>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</si>
  <si>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</si>
  <si>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</si>
  <si>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</si>
  <si>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</si>
  <si>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</si>
  <si>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</si>
  <si>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</si>
  <si>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</si>
  <si>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</si>
  <si>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</si>
  <si>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</si>
  <si>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</si>
  <si>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</si>
  <si>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</si>
  <si>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</si>
  <si>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</si>
  <si>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</si>
  <si>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</si>
  <si>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</si>
  <si>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</si>
  <si>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</si>
  <si>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</si>
  <si>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</si>
  <si>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</si>
  <si>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</si>
  <si>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</si>
  <si>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</si>
  <si>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</si>
  <si>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</si>
  <si>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</si>
  <si>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</si>
  <si>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</si>
  <si>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</si>
  <si>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</si>
  <si>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</si>
  <si>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</si>
  <si>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</si>
  <si>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</si>
  <si>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</si>
  <si>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</si>
  <si>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</si>
  <si>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</si>
  <si>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</si>
  <si>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</si>
  <si>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</si>
  <si>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</si>
  <si>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</si>
  <si>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</si>
  <si>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</si>
  <si>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</si>
  <si>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</si>
  <si>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</si>
  <si>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</si>
  <si>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</si>
  <si>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</si>
  <si>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</si>
  <si>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</si>
  <si>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</si>
  <si>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</si>
  <si>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</si>
  <si>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</si>
  <si>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</si>
  <si>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</si>
  <si>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</si>
  <si>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</si>
  <si>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</si>
  <si>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</si>
  <si>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</si>
  <si>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</si>
  <si>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</si>
  <si>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</si>
  <si>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</si>
  <si>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</si>
  <si>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</si>
  <si>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</si>
  <si>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</si>
  <si>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</si>
  <si>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</si>
  <si>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</si>
  <si>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</si>
  <si>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</si>
  <si>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</si>
  <si>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</si>
  <si>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</si>
  <si>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</si>
  <si>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</si>
  <si>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</si>
  <si>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</si>
  <si>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</si>
  <si>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</si>
  <si>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</si>
  <si>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</si>
  <si>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</si>
  <si>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</si>
  <si>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</si>
  <si>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</si>
  <si>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</si>
  <si>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</si>
  <si>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</si>
  <si>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</si>
  <si>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</si>
  <si>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</si>
  <si>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</si>
  <si>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</si>
  <si>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</si>
  <si>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</si>
  <si>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</si>
  <si>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</si>
  <si>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</si>
  <si>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</si>
  <si>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</si>
  <si>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</si>
  <si>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</si>
  <si>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</si>
  <si>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</si>
  <si>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</si>
  <si>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</si>
  <si>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</si>
  <si>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</si>
  <si>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</si>
  <si>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</si>
  <si>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</si>
  <si>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</si>
  <si>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</si>
  <si>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</si>
  <si>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</si>
  <si>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</si>
  <si>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</si>
  <si>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</si>
  <si>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</si>
  <si>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</si>
  <si>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</si>
  <si>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</si>
  <si>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</si>
  <si>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</si>
  <si>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</si>
  <si>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</si>
  <si>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</si>
  <si>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</si>
  <si>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</si>
  <si>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</si>
  <si>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</si>
  <si>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</si>
  <si>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</si>
  <si>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</si>
  <si>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</si>
  <si>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</si>
  <si>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</si>
  <si>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</si>
  <si>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</si>
  <si>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</si>
  <si>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</si>
  <si>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</si>
  <si>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</si>
  <si>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</si>
  <si>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</si>
  <si>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</si>
  <si>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</si>
  <si>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</si>
  <si>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</si>
  <si>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</si>
  <si>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</si>
  <si>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</si>
  <si>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</si>
  <si>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</si>
  <si>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</si>
  <si>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</si>
  <si>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</si>
  <si>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</si>
  <si>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</si>
  <si>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</si>
  <si>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</si>
  <si>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</si>
  <si>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</si>
  <si>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</si>
  <si>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</si>
  <si>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</si>
  <si>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</si>
  <si>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</si>
  <si>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</si>
  <si>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</si>
  <si>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</si>
  <si>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</si>
  <si>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</si>
  <si>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</si>
  <si>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</si>
  <si>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</si>
  <si>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</si>
  <si>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</si>
  <si>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</si>
  <si>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</si>
  <si>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</si>
  <si>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</si>
  <si>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</si>
  <si>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</si>
  <si>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</si>
  <si>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</si>
  <si>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</si>
  <si>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</si>
  <si>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</si>
  <si>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</si>
  <si>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</si>
  <si>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</si>
  <si>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</si>
  <si>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</si>
  <si>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</si>
  <si>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</si>
  <si>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</si>
  <si>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</si>
  <si>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</si>
  <si>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</si>
  <si>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</si>
  <si>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</si>
  <si>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</si>
  <si>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</si>
  <si>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</si>
  <si>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</si>
  <si>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</si>
  <si>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</si>
  <si>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</si>
  <si>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</si>
  <si>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</si>
  <si>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</si>
  <si>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</si>
  <si>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</si>
  <si>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</si>
  <si>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</si>
  <si>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</si>
  <si>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</si>
  <si>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</si>
  <si>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</si>
  <si>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</si>
  <si>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</si>
  <si>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</si>
  <si>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</si>
  <si>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</si>
  <si>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</si>
  <si>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</si>
  <si>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</si>
  <si>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</si>
  <si>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</si>
  <si>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</si>
  <si>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</si>
  <si>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</si>
  <si>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</si>
  <si>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</si>
  <si>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</si>
  <si>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</si>
  <si>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</si>
  <si>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</si>
  <si>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</si>
  <si>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</si>
  <si>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</si>
  <si>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</si>
  <si>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</si>
  <si>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</si>
  <si>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</si>
  <si>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</si>
  <si>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</si>
  <si>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</si>
  <si>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</si>
  <si>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</si>
  <si>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</si>
  <si>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</si>
  <si>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</si>
  <si>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</si>
  <si>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</si>
  <si>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</si>
  <si>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</si>
  <si>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</si>
  <si>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</si>
  <si>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</si>
  <si>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</si>
  <si>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</si>
  <si>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</si>
  <si>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</si>
  <si>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</si>
  <si>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</si>
  <si>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</si>
  <si>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</si>
  <si>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</si>
  <si>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</si>
  <si>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</si>
  <si>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</si>
  <si>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</si>
  <si>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</si>
  <si>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</si>
  <si>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</si>
  <si>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</si>
  <si>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</si>
  <si>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</si>
  <si>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</si>
  <si>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</si>
  <si>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</si>
  <si>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</si>
  <si>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</si>
  <si>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</si>
  <si>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</si>
  <si>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</si>
  <si>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</si>
  <si>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</si>
  <si>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</si>
  <si>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</si>
  <si>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</si>
  <si>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</si>
  <si>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</si>
  <si>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</si>
  <si>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</si>
  <si>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</si>
  <si>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</si>
  <si>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</si>
  <si>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</si>
  <si>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</si>
  <si>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</si>
  <si>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</si>
  <si>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</si>
  <si>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</si>
  <si>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</si>
  <si>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</si>
  <si>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</si>
  <si>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</si>
  <si>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</si>
  <si>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</si>
  <si>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</si>
  <si>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</si>
  <si>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</si>
  <si>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</si>
  <si>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</si>
  <si>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</si>
  <si>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</si>
  <si>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</si>
  <si>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</si>
  <si>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</si>
  <si>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</si>
  <si>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</si>
  <si>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</si>
  <si>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</si>
  <si>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</si>
  <si>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</si>
  <si>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</si>
  <si>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</si>
  <si>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</si>
  <si>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</si>
  <si>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</si>
  <si>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</si>
  <si>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</si>
  <si>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</si>
  <si>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</si>
  <si>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</si>
  <si>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</si>
  <si>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</si>
  <si>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</si>
  <si>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</si>
  <si>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</si>
  <si>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</si>
  <si>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</si>
  <si>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</si>
  <si>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</si>
  <si>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</si>
  <si>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</si>
  <si>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</si>
  <si>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</si>
  <si>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</si>
  <si>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</si>
  <si>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</si>
  <si>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</si>
  <si>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</si>
  <si>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</si>
  <si>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</si>
  <si>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</si>
  <si>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</si>
  <si>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</si>
  <si>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</si>
  <si>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</si>
  <si>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</si>
  <si>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</si>
  <si>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</si>
  <si>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</si>
  <si>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</si>
  <si>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</si>
  <si>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</si>
  <si>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</si>
  <si>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</si>
  <si>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</si>
  <si>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</si>
  <si>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</si>
  <si>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</si>
  <si>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</si>
  <si>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</si>
  <si>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</si>
  <si>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</si>
  <si>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</si>
  <si>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</si>
  <si>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</si>
  <si>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</si>
  <si>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</si>
  <si>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</si>
  <si>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</si>
  <si>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</si>
  <si>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</si>
  <si>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</si>
  <si>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</si>
  <si>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</si>
  <si>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</si>
  <si>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</si>
  <si>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</si>
  <si>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</si>
  <si>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</si>
  <si>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</si>
  <si>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</si>
  <si>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</si>
  <si>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</si>
  <si>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</si>
  <si>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</si>
  <si>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</si>
  <si>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</si>
  <si>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</si>
  <si>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</si>
  <si>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</si>
  <si>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</si>
  <si>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</si>
  <si>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</si>
  <si>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</si>
  <si>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</si>
  <si>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</si>
  <si>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</si>
  <si>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</si>
  <si>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</si>
  <si>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</si>
  <si>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</si>
  <si>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</si>
  <si>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</si>
  <si>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</si>
  <si>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</si>
  <si>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</si>
  <si>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</si>
  <si>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</si>
  <si>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</si>
  <si>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</si>
  <si>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</si>
  <si>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</si>
  <si>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</si>
  <si>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</si>
  <si>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</si>
  <si>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</si>
  <si>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</si>
  <si>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</si>
  <si>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</si>
  <si>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</si>
  <si>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</si>
  <si>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</si>
  <si>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</si>
  <si>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</si>
  <si>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</si>
  <si>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</si>
  <si>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</si>
  <si>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</si>
  <si>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</si>
  <si>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</si>
  <si>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</si>
  <si>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</si>
  <si>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</si>
  <si>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</si>
  <si>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</si>
  <si>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</si>
  <si>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</si>
  <si>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</si>
  <si>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</si>
  <si>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</si>
  <si>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</si>
  <si>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</si>
  <si>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</si>
  <si>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</si>
  <si>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</si>
  <si>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</si>
  <si>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</si>
  <si>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</si>
  <si>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</si>
  <si>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</si>
  <si>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</si>
  <si>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</si>
  <si>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</si>
  <si>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</si>
  <si>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</si>
  <si>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</si>
  <si>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</si>
  <si>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</si>
  <si>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</si>
  <si>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</si>
  <si>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</si>
  <si>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</si>
  <si>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</si>
  <si>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</si>
  <si>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</si>
  <si>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</si>
  <si>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</si>
  <si>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</si>
  <si>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</si>
  <si>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</si>
  <si>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</si>
  <si>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</si>
  <si>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</si>
  <si>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</si>
  <si>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</si>
  <si>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</si>
  <si>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</si>
  <si>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</si>
  <si>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</si>
  <si>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</si>
  <si>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</si>
  <si>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</si>
  <si>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</si>
  <si>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</si>
  <si>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</si>
  <si>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</si>
  <si>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</si>
  <si>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</si>
  <si>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</si>
  <si>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</si>
  <si>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</si>
  <si>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</si>
  <si>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</si>
  <si>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</si>
  <si>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</si>
  <si>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</si>
  <si>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</si>
  <si>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</si>
  <si>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</si>
  <si>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</si>
  <si>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</si>
  <si>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</si>
  <si>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</si>
  <si>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</si>
  <si>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</si>
  <si>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</si>
  <si>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</si>
  <si>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</si>
  <si>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</si>
  <si>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</si>
  <si>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</si>
  <si>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</si>
  <si>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</si>
  <si>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</si>
  <si>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</si>
  <si>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</si>
  <si>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</si>
  <si>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</si>
  <si>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</si>
  <si>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</si>
  <si>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</si>
  <si>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</si>
  <si>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</si>
  <si>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</si>
  <si>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</si>
  <si>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</si>
  <si>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</si>
  <si>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</si>
  <si>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</si>
  <si>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</si>
  <si>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</si>
  <si>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</si>
  <si>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</si>
  <si>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</si>
  <si>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</si>
  <si>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</si>
  <si>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</si>
  <si>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</si>
  <si>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</si>
  <si>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</si>
  <si>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</si>
  <si>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</si>
  <si>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</si>
  <si>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</si>
  <si>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</si>
  <si>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</si>
  <si>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</si>
  <si>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</si>
  <si>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</si>
  <si>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</si>
  <si>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</si>
  <si>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</si>
  <si>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</si>
  <si>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</si>
  <si>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</si>
  <si>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</si>
  <si>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</si>
  <si>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</si>
  <si>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</si>
  <si>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</si>
  <si>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</si>
  <si>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</si>
  <si>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</si>
  <si>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</si>
  <si>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</si>
  <si>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</si>
  <si>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</si>
  <si>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</si>
  <si>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</si>
  <si>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</si>
  <si>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</si>
  <si>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</si>
  <si>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</si>
  <si>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</si>
  <si>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</si>
  <si>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</si>
  <si>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</si>
  <si>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</si>
  <si>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</si>
  <si>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</si>
  <si>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</si>
  <si>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</si>
  <si>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</si>
  <si>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</si>
  <si>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</si>
  <si>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</si>
  <si>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</si>
  <si>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</si>
  <si>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</si>
  <si>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</si>
  <si>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</si>
  <si>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</si>
  <si>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</si>
  <si>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</si>
  <si>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</si>
  <si>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</si>
  <si>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</si>
  <si>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</si>
  <si>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</si>
  <si>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</si>
  <si>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</si>
  <si>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</si>
  <si>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</si>
  <si>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</si>
  <si>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</si>
  <si>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</si>
  <si>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</si>
  <si>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</si>
  <si>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</si>
  <si>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</si>
  <si>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</si>
  <si>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</si>
  <si>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</si>
  <si>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</si>
  <si>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</si>
  <si>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</si>
  <si>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</si>
  <si>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</si>
  <si>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</si>
  <si>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</si>
  <si>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</si>
  <si>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</si>
  <si>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</si>
  <si>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</si>
  <si>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</si>
  <si>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</si>
  <si>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</si>
  <si>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</si>
  <si>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</si>
  <si>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</si>
  <si>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</si>
  <si>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</si>
  <si>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</si>
  <si>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</si>
  <si>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</si>
  <si>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</si>
  <si>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</si>
  <si>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</si>
  <si>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</si>
  <si>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</si>
  <si>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</si>
  <si>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</si>
  <si>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</si>
  <si>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</si>
  <si>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</si>
  <si>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</si>
  <si>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</si>
  <si>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</si>
  <si>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</si>
  <si>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</si>
  <si>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</si>
  <si>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</si>
  <si>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</si>
  <si>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</si>
  <si>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</si>
  <si>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</si>
  <si>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</si>
  <si>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</si>
  <si>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</si>
  <si>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</si>
  <si>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</si>
  <si>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</si>
  <si>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</si>
  <si>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</si>
  <si>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</si>
  <si>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</si>
  <si>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</si>
  <si>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</si>
  <si>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</si>
  <si>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</si>
  <si>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</si>
  <si>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</si>
  <si>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</si>
  <si>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</si>
  <si>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</si>
  <si>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</si>
  <si>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</si>
  <si>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</si>
  <si>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</si>
  <si>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</si>
  <si>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</si>
  <si>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</si>
  <si>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</si>
  <si>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</si>
  <si>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</si>
  <si>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</si>
  <si>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</si>
  <si>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</si>
  <si>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</si>
  <si>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</si>
  <si>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</si>
  <si>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</si>
  <si>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</si>
  <si>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</si>
  <si>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</si>
  <si>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</si>
  <si>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</si>
  <si>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</si>
  <si>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</si>
  <si>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</si>
  <si>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</si>
  <si>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</si>
  <si>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</si>
  <si>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</si>
  <si>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</si>
  <si>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</si>
  <si>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</si>
  <si>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</si>
  <si>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</si>
  <si>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</si>
  <si>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</si>
  <si>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</si>
  <si>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</si>
  <si>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</si>
  <si>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</si>
  <si>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</si>
  <si>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</si>
  <si>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</si>
  <si>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</si>
  <si>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</si>
  <si>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</si>
  <si>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</si>
  <si>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</si>
  <si>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</si>
  <si>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</si>
  <si>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</si>
  <si>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</si>
  <si>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</si>
  <si>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</si>
  <si>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</si>
  <si>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</si>
  <si>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</si>
  <si>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</si>
  <si>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</si>
  <si>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</si>
  <si>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</si>
  <si>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</si>
  <si>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</si>
  <si>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</si>
  <si>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</si>
  <si>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</si>
  <si>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</si>
  <si>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</si>
  <si>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</si>
  <si>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</si>
  <si>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</si>
  <si>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</si>
  <si>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</si>
  <si>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</si>
  <si>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</si>
  <si>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</si>
  <si>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</si>
  <si>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</si>
  <si>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</si>
  <si>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</si>
  <si>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</si>
  <si>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</si>
  <si>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</si>
  <si>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</si>
  <si>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</si>
  <si>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</si>
  <si>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</si>
  <si>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</si>
  <si>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</si>
  <si>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</si>
  <si>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</si>
  <si>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</si>
  <si>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</si>
  <si>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</si>
  <si>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</si>
  <si>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</si>
  <si>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</si>
  <si>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</si>
  <si>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</si>
  <si>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</si>
  <si>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</si>
  <si>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</si>
  <si>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</si>
  <si>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</si>
  <si>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</si>
  <si>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</si>
  <si>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</si>
  <si>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</si>
  <si>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</si>
  <si>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</si>
  <si>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</si>
  <si>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</si>
  <si>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</si>
  <si>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</si>
  <si>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</si>
  <si>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</si>
  <si>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</si>
  <si>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</si>
  <si>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</si>
  <si>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</si>
  <si>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</si>
  <si>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</si>
  <si>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</si>
  <si>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</si>
  <si>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</si>
  <si>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</si>
  <si>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</si>
  <si>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</si>
  <si>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</si>
  <si>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</si>
  <si>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</si>
  <si>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</si>
  <si>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</si>
  <si>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</si>
  <si>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</si>
  <si>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</si>
  <si>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</si>
  <si>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</si>
  <si>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</si>
  <si>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</si>
  <si>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</si>
  <si>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</si>
  <si>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</si>
  <si>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</si>
  <si>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</si>
  <si>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</si>
  <si>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</si>
  <si>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</si>
  <si>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</si>
  <si>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</si>
  <si>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</si>
  <si>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</si>
  <si>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</si>
  <si>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</si>
  <si>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</si>
  <si>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</si>
  <si>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</si>
  <si>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</si>
  <si>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</si>
  <si>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</si>
  <si>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</si>
  <si>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</si>
  <si>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</si>
  <si>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</si>
  <si>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</si>
  <si>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</si>
  <si>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</si>
  <si>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</si>
  <si>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</si>
  <si>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</si>
  <si>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</si>
  <si>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</si>
  <si>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</si>
  <si>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</si>
  <si>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</si>
  <si>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</si>
  <si>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</si>
  <si>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</si>
  <si>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</si>
  <si>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</si>
  <si>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</si>
  <si>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</si>
  <si>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</si>
  <si>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</si>
  <si>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</si>
  <si>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</si>
  <si>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</si>
  <si>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</si>
  <si>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</si>
  <si>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</si>
  <si>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</si>
  <si>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</si>
  <si>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</si>
  <si>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</si>
  <si>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</si>
  <si>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</si>
  <si>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</si>
  <si>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</si>
  <si>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</si>
  <si>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</si>
  <si>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</si>
  <si>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</si>
  <si>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</si>
  <si>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</si>
  <si>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</si>
  <si>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</si>
  <si>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</si>
  <si>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</si>
  <si>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</si>
  <si>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</si>
  <si>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</si>
  <si>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</si>
  <si>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</si>
  <si>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</si>
  <si>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</si>
  <si>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</si>
  <si>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</si>
  <si>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</si>
  <si>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</si>
  <si>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</si>
  <si>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</si>
  <si>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</si>
  <si>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</si>
  <si>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</si>
  <si>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</si>
  <si>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</si>
  <si>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</si>
  <si>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</si>
  <si>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</si>
  <si>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</si>
  <si>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</si>
  <si>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</si>
  <si>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</si>
  <si>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</si>
  <si>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</si>
  <si>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</si>
  <si>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</si>
  <si>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</si>
  <si>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</si>
  <si>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</si>
  <si>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</si>
  <si>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</si>
  <si>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</si>
  <si>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</si>
  <si>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</si>
  <si>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</si>
  <si>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</si>
  <si>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</si>
  <si>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</si>
  <si>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</si>
  <si>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</si>
  <si>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</si>
  <si>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</si>
  <si>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</si>
  <si>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</si>
  <si>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</si>
  <si>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</si>
  <si>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</si>
  <si>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</si>
  <si>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</si>
  <si>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</si>
  <si>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</si>
  <si>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</si>
  <si>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</si>
  <si>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</si>
  <si>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</si>
  <si>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</si>
  <si>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</si>
  <si>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</si>
  <si>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</si>
  <si>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</si>
  <si>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</si>
  <si>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</si>
  <si>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</si>
  <si>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</si>
  <si>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</si>
  <si>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</si>
  <si>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</si>
  <si>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</si>
  <si>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</si>
  <si>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</si>
  <si>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</si>
  <si>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</si>
  <si>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</si>
  <si>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</si>
  <si>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</si>
  <si>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</si>
  <si>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</si>
  <si>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</si>
  <si>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</si>
  <si>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</si>
  <si>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</si>
  <si>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</si>
  <si>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</si>
  <si>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</si>
  <si>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</si>
  <si>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</si>
  <si>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</si>
  <si>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</si>
  <si>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</si>
  <si>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</si>
  <si>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</si>
  <si>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</si>
  <si>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</si>
  <si>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</si>
  <si>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</si>
  <si>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</si>
  <si>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</si>
  <si>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</si>
  <si>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</si>
  <si>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</si>
  <si>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</si>
  <si>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</si>
  <si>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</si>
  <si>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</si>
  <si>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</si>
  <si>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</si>
  <si>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</si>
  <si>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</si>
  <si>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</si>
  <si>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</si>
  <si>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</si>
  <si>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</si>
  <si>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</si>
  <si>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</si>
  <si>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</si>
  <si>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</si>
  <si>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</si>
  <si>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</si>
  <si>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</si>
  <si>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</si>
  <si>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</si>
  <si>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</si>
  <si>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</si>
  <si>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</si>
  <si>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</si>
  <si>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</si>
  <si>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</si>
  <si>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</si>
  <si>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</si>
  <si>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</si>
  <si>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</si>
  <si>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</si>
  <si>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</si>
  <si>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</si>
  <si>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</si>
  <si>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</si>
  <si>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</si>
  <si>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</si>
  <si>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</si>
  <si>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</si>
  <si>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</si>
  <si>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</si>
  <si>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</si>
  <si>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</si>
  <si>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</si>
  <si>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</si>
  <si>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</si>
  <si>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</si>
  <si>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</si>
  <si>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</si>
  <si>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</si>
  <si>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</si>
  <si>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</si>
  <si>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</si>
  <si>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</si>
  <si>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</si>
  <si>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</si>
  <si>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</si>
  <si>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</si>
  <si>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</si>
  <si>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</si>
  <si>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</si>
  <si>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</si>
  <si>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</si>
  <si>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</si>
  <si>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</si>
  <si>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</si>
  <si>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</si>
  <si>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</si>
  <si>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</si>
  <si>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</si>
  <si>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</si>
  <si>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</si>
  <si>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</si>
  <si>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</si>
  <si>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</si>
  <si>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</si>
  <si>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</si>
  <si>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</si>
  <si>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</si>
  <si>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</si>
  <si>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</si>
  <si>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</si>
  <si>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</si>
  <si>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</si>
  <si>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</si>
  <si>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</si>
  <si>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</si>
  <si>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</si>
  <si>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</si>
  <si>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</si>
  <si>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</si>
  <si>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</si>
  <si>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</si>
  <si>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</si>
  <si>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</si>
  <si>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</si>
  <si>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</si>
  <si>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</si>
  <si>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</si>
  <si>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</si>
  <si>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</si>
  <si>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</si>
  <si>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</si>
  <si>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</si>
  <si>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</si>
  <si>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</si>
  <si>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</si>
  <si>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</si>
  <si>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</si>
  <si>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</si>
  <si>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</si>
  <si>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</si>
  <si>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</si>
  <si>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</si>
  <si>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</si>
  <si>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</si>
  <si>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</si>
  <si>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</si>
  <si>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</si>
  <si>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</si>
  <si>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</si>
  <si>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</si>
  <si>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</si>
  <si>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</si>
  <si>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</si>
  <si>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</si>
  <si>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</si>
  <si>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</si>
  <si>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</si>
  <si>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</si>
  <si>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</si>
  <si>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</si>
  <si>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</si>
  <si>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</si>
  <si>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</si>
  <si>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</si>
  <si>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</si>
  <si>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</si>
  <si>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</si>
  <si>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</si>
  <si>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</si>
  <si>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</si>
  <si>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</si>
  <si>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</si>
  <si>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</si>
  <si>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</si>
  <si>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</si>
  <si>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</si>
  <si>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</si>
  <si>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</si>
  <si>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</si>
  <si>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</si>
  <si>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</si>
  <si>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</si>
  <si>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</si>
  <si>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</si>
  <si>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</si>
  <si>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</si>
  <si>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</si>
  <si>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</si>
  <si>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</si>
  <si>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</si>
  <si>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</si>
  <si>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</si>
  <si>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</si>
  <si>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</si>
  <si>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</si>
  <si>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</si>
  <si>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</si>
  <si>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</si>
  <si>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</si>
  <si>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</si>
  <si>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</si>
  <si>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</si>
  <si>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</si>
  <si>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</si>
  <si>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</si>
  <si>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</si>
  <si>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</si>
  <si>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</si>
  <si>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</si>
  <si>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</si>
  <si>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</si>
  <si>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</si>
  <si>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</si>
  <si>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</si>
  <si>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</si>
  <si>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</si>
  <si>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</si>
  <si>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</si>
  <si>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</si>
  <si>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</si>
  <si>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</si>
  <si>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</si>
  <si>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</si>
  <si>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</si>
  <si>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</si>
  <si>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</si>
  <si>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</si>
  <si>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</si>
  <si>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</si>
  <si>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</si>
  <si>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</si>
  <si>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</si>
  <si>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</si>
  <si>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</si>
  <si>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</si>
  <si>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</si>
  <si>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</si>
  <si>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</si>
  <si>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</si>
  <si>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</si>
  <si>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</si>
  <si>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</si>
  <si>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</si>
  <si>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</si>
  <si>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</si>
  <si>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</si>
  <si>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</si>
  <si>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</si>
  <si>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</si>
  <si>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</si>
  <si>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</si>
  <si>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</si>
  <si>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</si>
  <si>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</si>
  <si>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</si>
  <si>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</si>
  <si>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</si>
  <si>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</si>
  <si>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</si>
  <si>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</si>
  <si>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</si>
  <si>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</si>
  <si>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</si>
  <si>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</si>
  <si>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</si>
  <si>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</si>
  <si>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</si>
  <si>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</si>
  <si>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</si>
  <si>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</si>
  <si>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</si>
  <si>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</si>
  <si>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</si>
  <si>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</si>
  <si>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</si>
  <si>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</si>
  <si>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</si>
  <si>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</si>
  <si>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</si>
  <si>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</si>
  <si>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</si>
  <si>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</si>
  <si>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</si>
  <si>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</si>
  <si>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</si>
  <si>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</si>
  <si>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</si>
  <si>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</si>
  <si>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</si>
  <si>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</si>
  <si>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</si>
  <si>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</si>
  <si>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</si>
  <si>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</si>
  <si>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</si>
  <si>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</si>
  <si>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</si>
  <si>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</si>
  <si>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</si>
  <si>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</si>
  <si>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</si>
  <si>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</si>
  <si>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</si>
  <si>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</si>
  <si>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</si>
  <si>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</si>
  <si>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</si>
  <si>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</si>
  <si>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</si>
  <si>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</si>
  <si>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</si>
  <si>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</si>
  <si>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</si>
  <si>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</si>
  <si>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</si>
  <si>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</si>
  <si>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</si>
  <si>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</si>
  <si>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</si>
  <si>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</si>
  <si>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</si>
  <si>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</si>
  <si>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</si>
  <si>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</si>
  <si>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</si>
  <si>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</si>
  <si>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</si>
  <si>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</si>
  <si>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</si>
  <si>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</si>
  <si>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</si>
  <si>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</si>
  <si>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</si>
  <si>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</si>
  <si>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</si>
  <si>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</si>
  <si>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</si>
  <si>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</si>
  <si>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</si>
  <si>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</si>
  <si>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</si>
  <si>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</si>
  <si>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</si>
  <si>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</si>
  <si>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</si>
  <si>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</si>
  <si>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</si>
  <si>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</si>
  <si>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</si>
  <si>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</si>
  <si>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</si>
  <si>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</si>
  <si>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</si>
  <si>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</si>
  <si>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</si>
  <si>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</si>
  <si>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</si>
  <si>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</si>
  <si>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</si>
  <si>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</si>
  <si>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</si>
  <si>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</si>
  <si>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</si>
  <si>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</si>
  <si>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</si>
  <si>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</si>
  <si>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</si>
  <si>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</si>
  <si>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</si>
  <si>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</si>
  <si>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</si>
  <si>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</si>
  <si>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</si>
  <si>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</si>
  <si>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</si>
  <si>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</si>
  <si>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</si>
  <si>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</si>
  <si>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</si>
  <si>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</si>
  <si>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</si>
  <si>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</si>
  <si>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</si>
  <si>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</si>
  <si>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</si>
  <si>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</si>
  <si>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</si>
  <si>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</si>
  <si>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</si>
  <si>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</si>
  <si>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</si>
  <si>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</si>
  <si>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</si>
  <si>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</si>
  <si>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</si>
  <si>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</si>
  <si>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</si>
  <si>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</si>
  <si>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</si>
  <si>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</si>
  <si>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</si>
  <si>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</si>
  <si>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</si>
  <si>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</si>
  <si>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</si>
  <si>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</si>
  <si>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</si>
  <si>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</si>
  <si>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</si>
  <si>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</si>
  <si>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</si>
  <si>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</si>
  <si>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</si>
  <si>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</si>
  <si>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</si>
  <si>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</si>
  <si>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</si>
  <si>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</si>
  <si>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</si>
  <si>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</si>
  <si>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</si>
  <si>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</si>
  <si>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</si>
  <si>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</si>
  <si>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</si>
  <si>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</si>
  <si>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</si>
  <si>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</si>
  <si>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</si>
  <si>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</si>
  <si>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</si>
  <si>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</si>
  <si>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</si>
  <si>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</si>
  <si>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</si>
  <si>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</si>
  <si>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</si>
  <si>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</si>
  <si>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</si>
  <si>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</si>
  <si>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</si>
  <si>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</si>
  <si>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</si>
  <si>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</si>
  <si>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</si>
  <si>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</si>
  <si>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</si>
  <si>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</si>
  <si>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</si>
  <si>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</si>
  <si>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</si>
  <si>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</si>
  <si>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</si>
  <si>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</si>
  <si>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</si>
  <si>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</si>
  <si>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</si>
  <si>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</si>
  <si>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</si>
  <si>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</si>
  <si>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</si>
  <si>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</si>
  <si>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</si>
  <si>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</si>
  <si>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</si>
  <si>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</si>
  <si>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</si>
  <si>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</si>
  <si>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</si>
  <si>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</si>
  <si>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</si>
  <si>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</si>
  <si>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</si>
  <si>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</si>
  <si>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</si>
  <si>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</si>
  <si>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</si>
  <si>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</si>
  <si>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</si>
  <si>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</si>
  <si>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</si>
  <si>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</si>
  <si>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</si>
  <si>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</si>
  <si>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</si>
  <si>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</si>
  <si>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</si>
  <si>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</si>
  <si>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</si>
  <si>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</si>
  <si>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</si>
  <si>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</si>
  <si>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</si>
  <si>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</si>
  <si>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</si>
  <si>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</si>
  <si>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</si>
  <si>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</si>
  <si>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</si>
  <si>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</si>
  <si>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</si>
  <si>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</si>
  <si>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</si>
  <si>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</si>
  <si>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</si>
  <si>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</si>
  <si>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</si>
  <si>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</si>
  <si>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</si>
  <si>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</si>
  <si>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</si>
  <si>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</si>
  <si>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</si>
  <si>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</si>
  <si>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</si>
  <si>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</si>
  <si>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</si>
  <si>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</si>
  <si>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</si>
  <si>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</si>
  <si>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</si>
  <si>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</si>
  <si>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</si>
  <si>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</si>
  <si>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</si>
  <si>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</si>
  <si>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</si>
  <si>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</si>
  <si>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</si>
  <si>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</si>
  <si>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</si>
  <si>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</si>
  <si>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</si>
  <si>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</si>
  <si>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</si>
  <si>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</si>
  <si>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</si>
  <si>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</si>
  <si>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</si>
  <si>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</si>
  <si>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</si>
  <si>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</si>
  <si>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</si>
  <si>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</si>
  <si>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</si>
  <si>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</si>
  <si>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</si>
  <si>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</si>
  <si>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</si>
  <si>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</si>
  <si>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</si>
  <si>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</si>
  <si>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</si>
  <si>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</si>
  <si>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</si>
  <si>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</si>
  <si>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</si>
  <si>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</si>
  <si>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</si>
  <si>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</si>
  <si>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</si>
  <si>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</si>
  <si>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</si>
  <si>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</si>
  <si>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</si>
  <si>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</si>
  <si>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</si>
  <si>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</si>
  <si>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</si>
  <si>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</si>
  <si>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</si>
  <si>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</si>
  <si>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</si>
  <si>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</si>
  <si>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</si>
  <si>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</si>
  <si>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</si>
  <si>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</si>
  <si>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</si>
  <si>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</si>
  <si>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</si>
  <si>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</si>
  <si>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</si>
  <si>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</si>
  <si>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</si>
  <si>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</si>
  <si>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</si>
  <si>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</si>
  <si>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</si>
  <si>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</si>
  <si>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</si>
  <si>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</si>
  <si>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</si>
  <si>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</si>
  <si>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</si>
  <si>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</si>
  <si>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</si>
  <si>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</si>
  <si>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</si>
  <si>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</si>
  <si>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</si>
  <si>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</si>
  <si>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</si>
  <si>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</si>
  <si>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</si>
  <si>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</si>
  <si>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</si>
  <si>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</si>
  <si>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</si>
  <si>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</si>
  <si>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</si>
  <si>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</si>
  <si>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</si>
  <si>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</si>
  <si>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</si>
  <si>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</si>
  <si>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</si>
  <si>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</si>
  <si>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</si>
  <si>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</si>
  <si>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</si>
  <si>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</si>
  <si>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</si>
  <si>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</si>
  <si>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</si>
  <si>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</si>
  <si>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</si>
  <si>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</si>
  <si>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</si>
  <si>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</si>
  <si>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</si>
  <si>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</si>
  <si>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</si>
  <si>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</si>
  <si>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</si>
  <si>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</si>
  <si>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</si>
  <si>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</si>
  <si>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</si>
  <si>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</si>
  <si>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</si>
  <si>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</si>
  <si>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</si>
  <si>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</si>
  <si>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</si>
  <si>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</si>
  <si>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</si>
  <si>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</si>
  <si>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</si>
  <si>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</si>
  <si>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</si>
  <si>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</si>
  <si>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</si>
  <si>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</si>
  <si>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</si>
  <si>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</si>
  <si>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</si>
  <si>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</si>
  <si>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</si>
  <si>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</si>
  <si>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</si>
  <si>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</si>
  <si>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</si>
  <si>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</si>
  <si>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</si>
  <si>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</si>
  <si>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</si>
  <si>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</si>
  <si>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</si>
  <si>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</si>
  <si>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</si>
  <si>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</si>
  <si>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</si>
  <si>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</si>
  <si>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</si>
  <si>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</si>
  <si>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</si>
  <si>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</si>
  <si>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</si>
  <si>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</si>
  <si>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</si>
  <si>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</si>
  <si>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</si>
  <si>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</si>
  <si>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</si>
  <si>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</si>
  <si>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</si>
  <si>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</si>
  <si>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</si>
  <si>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</si>
  <si>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</si>
  <si>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</si>
  <si>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</si>
  <si>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</si>
  <si>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</si>
  <si>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</si>
  <si>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</si>
  <si>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</si>
  <si>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</si>
  <si>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</si>
  <si>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</si>
  <si>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</si>
  <si>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</si>
  <si>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</si>
  <si>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</si>
  <si>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</si>
  <si>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</si>
  <si>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</si>
  <si>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</si>
  <si>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</si>
  <si>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</si>
  <si>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</si>
  <si>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</si>
  <si>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</si>
  <si>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</si>
  <si>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</si>
  <si>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</si>
  <si>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</si>
  <si>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</si>
  <si>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</si>
  <si>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</si>
  <si>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</si>
  <si>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</si>
  <si>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</si>
  <si>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</si>
  <si>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</si>
  <si>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</si>
  <si>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</si>
  <si>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</si>
  <si>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</si>
  <si>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</si>
  <si>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</si>
  <si>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</si>
  <si>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</si>
  <si>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</si>
  <si>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</si>
  <si>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</si>
  <si>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</si>
  <si>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</si>
  <si>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</si>
  <si>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</si>
  <si>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</si>
  <si>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</si>
  <si>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</si>
  <si>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</si>
  <si>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</si>
  <si>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</si>
  <si>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</si>
  <si>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</si>
  <si>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</si>
  <si>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</si>
  <si>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</si>
  <si>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</si>
  <si>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</si>
  <si>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</si>
  <si>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</si>
  <si>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</si>
  <si>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</si>
  <si>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</si>
  <si>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</si>
  <si>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</si>
  <si>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</si>
  <si>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</si>
  <si>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</si>
  <si>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</si>
  <si>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</si>
  <si>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</si>
  <si>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</si>
  <si>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</si>
  <si>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</si>
  <si>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</si>
  <si>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</si>
  <si>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</si>
  <si>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</si>
  <si>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</si>
  <si>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</si>
  <si>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</si>
  <si>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</si>
  <si>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</si>
  <si>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</si>
  <si>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</si>
  <si>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</si>
  <si>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</si>
  <si>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</si>
  <si>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</si>
  <si>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</si>
  <si>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</si>
  <si>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</si>
  <si>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</si>
  <si>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</si>
  <si>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</si>
  <si>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</si>
  <si>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</si>
  <si>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</si>
  <si>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</si>
  <si>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</si>
  <si>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</si>
  <si>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</si>
  <si>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</si>
  <si>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</si>
  <si>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</si>
  <si>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</si>
  <si>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</si>
  <si>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</si>
  <si>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</si>
  <si>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</si>
  <si>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</si>
  <si>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</si>
  <si>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</si>
  <si>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</si>
  <si>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</si>
  <si>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</si>
  <si>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</si>
  <si>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</si>
  <si>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</si>
  <si>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</si>
  <si>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</si>
  <si>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</si>
  <si>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</si>
  <si>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</si>
  <si>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</si>
  <si>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</si>
  <si>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</si>
  <si>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</si>
  <si>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</si>
  <si>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</si>
  <si>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</si>
  <si>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</si>
  <si>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</si>
  <si>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</si>
  <si>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</si>
  <si>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</si>
  <si>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</si>
  <si>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</si>
  <si>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</si>
  <si>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</si>
  <si>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</si>
  <si>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</si>
  <si>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</si>
  <si>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</si>
  <si>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</si>
  <si>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</si>
  <si>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</si>
  <si>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</si>
  <si>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</si>
  <si>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</si>
  <si>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</si>
  <si>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</si>
  <si>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</si>
  <si>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</si>
  <si>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</si>
  <si>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</si>
  <si>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</si>
  <si>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</si>
  <si>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</si>
  <si>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</si>
  <si>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</si>
  <si>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</si>
  <si>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</si>
  <si>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</si>
  <si>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</si>
  <si>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</si>
  <si>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</si>
  <si>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</si>
  <si>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</si>
  <si>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</si>
  <si>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</si>
  <si>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</si>
  <si>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</si>
  <si>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</si>
  <si>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</si>
  <si>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</si>
  <si>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</si>
  <si>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</si>
  <si>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</si>
  <si>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</si>
  <si>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</si>
  <si>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</si>
  <si>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</si>
  <si>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</si>
  <si>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</si>
  <si>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</si>
  <si>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</si>
  <si>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</si>
  <si>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</si>
  <si>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</si>
  <si>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</si>
  <si>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</si>
  <si>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</si>
  <si>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</si>
  <si>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</si>
  <si>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</si>
  <si>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</si>
  <si>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</si>
  <si>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</si>
  <si>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</si>
  <si>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</si>
  <si>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</si>
  <si>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</si>
  <si>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</si>
  <si>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</si>
  <si>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</si>
  <si>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</si>
  <si>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</si>
  <si>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</si>
  <si>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</si>
  <si>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</si>
  <si>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</si>
  <si>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</si>
  <si>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</si>
  <si>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</si>
  <si>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</si>
  <si>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</si>
  <si>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</si>
  <si>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</si>
  <si>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</si>
  <si>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</si>
  <si>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</si>
  <si>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</si>
  <si>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</si>
  <si>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</si>
  <si>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</si>
  <si>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</si>
  <si>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</si>
  <si>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</si>
  <si>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</si>
  <si>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</si>
  <si>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</si>
  <si>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</si>
  <si>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</si>
  <si>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</si>
  <si>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</si>
  <si>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</si>
  <si>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</si>
  <si>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</si>
  <si>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</si>
  <si>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</si>
  <si>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</si>
  <si>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</si>
  <si>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</si>
  <si>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</si>
  <si>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</si>
  <si>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</si>
  <si>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</si>
  <si>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</si>
  <si>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</si>
  <si>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</si>
  <si>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</si>
  <si>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</si>
  <si>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</si>
  <si>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</si>
  <si>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</si>
  <si>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</si>
  <si>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</si>
  <si>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</si>
  <si>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</si>
  <si>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</si>
  <si>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</si>
  <si>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</si>
  <si>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</si>
  <si>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</si>
  <si>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</si>
  <si>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</si>
  <si>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</si>
  <si>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</si>
  <si>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</si>
  <si>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</si>
  <si>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</si>
  <si>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</si>
  <si>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</si>
  <si>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</si>
  <si>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</si>
  <si>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</si>
  <si>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</si>
  <si>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</si>
  <si>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</si>
  <si>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</si>
  <si>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</si>
  <si>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</si>
  <si>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</si>
  <si>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</si>
  <si>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</si>
  <si>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</si>
  <si>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</si>
  <si>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</si>
  <si>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</si>
  <si>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</si>
  <si>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</si>
  <si>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</si>
  <si>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</si>
  <si>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</si>
  <si>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</si>
  <si>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</si>
  <si>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</si>
  <si>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</si>
  <si>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</si>
  <si>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</si>
  <si>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</si>
  <si>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</si>
  <si>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</si>
  <si>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</si>
  <si>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</si>
  <si>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</si>
  <si>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</si>
  <si>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</si>
  <si>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</si>
  <si>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</si>
  <si>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</si>
  <si>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</si>
  <si>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</si>
  <si>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</si>
  <si>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</si>
  <si>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</si>
  <si>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</si>
  <si>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</si>
  <si>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</si>
  <si>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</si>
  <si>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</si>
  <si>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</si>
  <si>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</si>
  <si>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</si>
  <si>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</si>
  <si>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</si>
  <si>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</si>
  <si>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</si>
  <si>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</si>
  <si>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</si>
  <si>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</si>
  <si>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</si>
  <si>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</si>
  <si>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</si>
  <si>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</si>
  <si>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</si>
  <si>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</si>
  <si>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</si>
  <si>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</si>
  <si>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</si>
  <si>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</si>
  <si>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</si>
  <si>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</si>
  <si>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</si>
  <si>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</si>
  <si>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</si>
  <si>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</si>
  <si>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</si>
  <si>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</si>
  <si>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</si>
  <si>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</si>
  <si>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</si>
  <si>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</si>
  <si>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</si>
  <si>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</si>
  <si>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</si>
  <si>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</si>
  <si>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</si>
  <si>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</si>
  <si>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</si>
  <si>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</si>
  <si>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</si>
  <si>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</si>
  <si>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</si>
  <si>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</si>
  <si>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</si>
  <si>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</si>
  <si>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</si>
  <si>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</si>
  <si>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</si>
  <si>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</si>
  <si>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</si>
  <si>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</si>
  <si>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</si>
  <si>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</si>
  <si>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</si>
  <si>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</si>
  <si>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</si>
  <si>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</si>
  <si>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</si>
  <si>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</si>
  <si>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</si>
  <si>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</si>
  <si>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</si>
  <si>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</si>
  <si>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</si>
  <si>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</si>
  <si>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</si>
  <si>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</si>
  <si>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</si>
  <si>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</si>
  <si>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</si>
  <si>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</si>
  <si>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</si>
  <si>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</si>
  <si>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</si>
  <si>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</si>
  <si>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</si>
  <si>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</si>
  <si>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</si>
  <si>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</si>
  <si>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</si>
  <si>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</si>
  <si>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</si>
  <si>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</si>
  <si>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</si>
  <si>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</si>
  <si>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</si>
  <si>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</si>
  <si>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</si>
  <si>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</si>
  <si>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</si>
  <si>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</si>
  <si>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</si>
  <si>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</si>
  <si>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</si>
  <si>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</si>
  <si>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</si>
  <si>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</si>
  <si>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</si>
  <si>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</si>
  <si>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</si>
  <si>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</si>
  <si>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</si>
  <si>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</si>
  <si>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</si>
  <si>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</si>
  <si>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</si>
  <si>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</si>
  <si>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</si>
  <si>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</si>
  <si>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</si>
  <si>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</si>
  <si>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</si>
  <si>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</si>
  <si>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</si>
  <si>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</si>
  <si>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</si>
  <si>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</si>
  <si>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</si>
  <si>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</si>
  <si>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</si>
  <si>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</si>
  <si>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</si>
  <si>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</si>
  <si>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</si>
  <si>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</si>
  <si>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</si>
  <si>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</si>
  <si>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</si>
  <si>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</si>
  <si>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</si>
  <si>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</si>
  <si>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</si>
  <si>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</si>
  <si>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</si>
  <si>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</si>
  <si>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</si>
  <si>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</si>
  <si>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</si>
  <si>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</si>
  <si>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</si>
  <si>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</si>
  <si>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</si>
  <si>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</si>
  <si>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</si>
  <si>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</si>
  <si>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</si>
  <si>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</si>
  <si>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</si>
  <si>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</si>
  <si>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</si>
  <si>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</si>
  <si>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</si>
  <si>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</si>
  <si>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</si>
  <si>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</si>
  <si>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</si>
  <si>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</si>
  <si>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</si>
  <si>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</si>
  <si>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</si>
  <si>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</si>
  <si>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</si>
  <si>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</si>
  <si>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</si>
  <si>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</si>
  <si>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</si>
  <si>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</si>
  <si>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</si>
  <si>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</si>
  <si>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</si>
  <si>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</si>
  <si>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</si>
  <si>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</si>
  <si>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</si>
  <si>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</si>
  <si>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</si>
  <si>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</si>
  <si>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</si>
  <si>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</si>
  <si>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</si>
  <si>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</si>
  <si>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</si>
  <si>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</si>
  <si>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</si>
  <si>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</si>
  <si>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</si>
  <si>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</si>
  <si>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</si>
  <si>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</si>
  <si>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</si>
  <si>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</si>
  <si>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</si>
  <si>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</si>
  <si>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</si>
  <si>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</si>
  <si>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</si>
  <si>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</si>
  <si>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</si>
  <si>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</si>
  <si>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</si>
  <si>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</si>
  <si>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</si>
  <si>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</si>
  <si>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</si>
  <si>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</si>
  <si>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</si>
  <si>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</si>
  <si>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</si>
  <si>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</si>
  <si>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</si>
  <si>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</si>
  <si>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</si>
  <si>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</si>
  <si>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</si>
  <si>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</si>
  <si>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</si>
  <si>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</si>
  <si>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</si>
  <si>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</si>
  <si>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</si>
  <si>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</si>
  <si>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</si>
  <si>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</si>
  <si>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</si>
  <si>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</si>
  <si>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</si>
  <si>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</si>
  <si>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</si>
  <si>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</si>
  <si>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</si>
  <si>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</si>
  <si>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</si>
  <si>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</si>
  <si>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</si>
  <si>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</si>
  <si>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</si>
  <si>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</si>
  <si>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</si>
  <si>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</si>
  <si>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</si>
  <si>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</si>
  <si>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</si>
  <si>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</si>
  <si>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</si>
  <si>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</si>
  <si>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</si>
  <si>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</si>
  <si>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</si>
  <si>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</si>
  <si>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</si>
  <si>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</si>
  <si>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</si>
  <si>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</si>
  <si>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</si>
  <si>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</si>
  <si>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</si>
  <si>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</si>
  <si>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</si>
  <si>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</si>
  <si>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</si>
  <si>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</si>
  <si>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</si>
  <si>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</si>
  <si>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</si>
  <si>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</si>
  <si>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</si>
  <si>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</si>
  <si>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</si>
  <si>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</si>
  <si>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</si>
  <si>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</si>
  <si>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</si>
  <si>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</si>
  <si>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</si>
  <si>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</si>
  <si>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</si>
  <si>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</si>
  <si>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</si>
  <si>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</si>
  <si>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</si>
  <si>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</si>
  <si>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</si>
  <si>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</si>
  <si>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</si>
  <si>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</si>
  <si>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</si>
  <si>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</si>
  <si>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</si>
  <si>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</si>
  <si>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</si>
  <si>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</si>
  <si>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</si>
  <si>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</si>
  <si>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</si>
  <si>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</si>
  <si>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</si>
  <si>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</si>
  <si>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</si>
  <si>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</si>
  <si>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</si>
  <si>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</si>
  <si>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</si>
  <si>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</si>
  <si>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</si>
  <si>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</si>
  <si>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</si>
  <si>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</si>
  <si>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</si>
  <si>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</si>
  <si>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</si>
  <si>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</si>
  <si>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</si>
  <si>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</si>
  <si>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</si>
  <si>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</si>
  <si>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</si>
  <si>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</si>
  <si>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</si>
  <si>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</si>
  <si>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</si>
  <si>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</si>
  <si>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</si>
  <si>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</si>
  <si>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</si>
  <si>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</si>
  <si>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</si>
  <si>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</si>
  <si>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</si>
  <si>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</si>
  <si>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</si>
  <si>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</si>
  <si>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</si>
  <si>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</si>
  <si>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</si>
  <si>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</si>
  <si>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</si>
  <si>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</si>
  <si>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</si>
  <si>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</si>
  <si>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</si>
  <si>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</si>
  <si>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</si>
  <si>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</si>
  <si>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</si>
  <si>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</si>
  <si>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</si>
  <si>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</si>
  <si>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</si>
  <si>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</si>
  <si>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</si>
  <si>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</si>
  <si>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</si>
  <si>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</si>
  <si>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</si>
  <si>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</si>
  <si>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</si>
  <si>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</si>
  <si>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</si>
  <si>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</si>
  <si>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</si>
  <si>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</si>
  <si>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</si>
  <si>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</si>
  <si>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</si>
  <si>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</si>
  <si>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</si>
  <si>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</si>
  <si>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</si>
  <si>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</si>
  <si>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</si>
  <si>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</si>
  <si>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</si>
  <si>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</si>
  <si>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</si>
  <si>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</si>
  <si>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</si>
  <si>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</si>
  <si>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</si>
  <si>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</si>
  <si>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</si>
  <si>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</si>
  <si>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</si>
  <si>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</si>
  <si>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</si>
  <si>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</si>
  <si>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</si>
  <si>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</si>
  <si>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</si>
  <si>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</si>
  <si>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</si>
  <si>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</si>
  <si>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</si>
  <si>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</si>
  <si>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</si>
  <si>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</si>
  <si>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</si>
  <si>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</si>
  <si>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</si>
  <si>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</si>
  <si>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</si>
  <si>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</si>
  <si>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</si>
  <si>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</si>
  <si>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</si>
  <si>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</si>
  <si>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</si>
  <si>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</si>
  <si>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</si>
  <si>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</si>
  <si>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</si>
  <si>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</si>
  <si>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</si>
  <si>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</si>
  <si>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</si>
  <si>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</si>
  <si>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</si>
  <si>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</si>
  <si>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</si>
  <si>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</si>
  <si>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</si>
  <si>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</si>
  <si>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</si>
  <si>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</si>
  <si>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</si>
  <si>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</si>
  <si>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</si>
  <si>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</si>
  <si>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</si>
  <si>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</si>
  <si>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</si>
  <si>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</si>
  <si>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</si>
  <si>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</si>
  <si>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</si>
  <si>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</si>
  <si>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</si>
  <si>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</si>
  <si>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</si>
  <si>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</si>
  <si>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</si>
  <si>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</si>
  <si>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</si>
  <si>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</si>
  <si>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</si>
  <si>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</si>
  <si>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</si>
  <si>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</si>
  <si>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</si>
  <si>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</si>
  <si>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</si>
  <si>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</si>
  <si>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</si>
  <si>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</si>
  <si>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</si>
  <si>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</si>
  <si>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</si>
  <si>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</si>
  <si>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</si>
  <si>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</si>
  <si>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</si>
  <si>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</si>
  <si>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</si>
  <si>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</si>
  <si>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</si>
  <si>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</si>
  <si>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</si>
  <si>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</si>
  <si>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</si>
  <si>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</si>
  <si>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</si>
  <si>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</si>
  <si>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</si>
  <si>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</si>
  <si>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</si>
  <si>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</si>
  <si>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</si>
  <si>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</si>
  <si>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</si>
  <si>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</si>
  <si>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</si>
  <si>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</si>
  <si>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</si>
  <si>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</si>
  <si>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</si>
  <si>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</si>
  <si>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</si>
  <si>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</si>
  <si>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</si>
  <si>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</si>
  <si>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</si>
  <si>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</si>
  <si>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</si>
  <si>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</si>
  <si>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</si>
  <si>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</si>
  <si>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</si>
  <si>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</si>
  <si>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</si>
  <si>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</si>
  <si>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</si>
  <si>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</si>
  <si>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</si>
  <si>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</si>
  <si>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</si>
  <si>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</si>
  <si>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</si>
  <si>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</si>
  <si>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</si>
  <si>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</si>
  <si>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</si>
  <si>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</si>
  <si>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</si>
  <si>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</si>
  <si>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</si>
  <si>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</si>
  <si>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</si>
  <si>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</si>
  <si>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</si>
  <si>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</si>
  <si>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</si>
  <si>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</si>
  <si>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</si>
  <si>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</si>
  <si>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</si>
  <si>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</si>
  <si>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</si>
  <si>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</si>
  <si>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</si>
  <si>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</si>
  <si>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</si>
  <si>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</si>
  <si>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</si>
  <si>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</si>
  <si>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</si>
  <si>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</si>
  <si>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</si>
  <si>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</si>
  <si>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</si>
  <si>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</si>
  <si>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</si>
  <si>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</si>
  <si>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</si>
  <si>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</si>
  <si>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</si>
  <si>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</si>
  <si>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</si>
  <si>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</si>
  <si>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</si>
  <si>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</si>
  <si>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</si>
  <si>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</si>
  <si>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</si>
  <si>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</si>
  <si>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</si>
  <si>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</si>
  <si>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</si>
  <si>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</si>
  <si>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</si>
  <si>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</si>
  <si>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</si>
  <si>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</si>
  <si>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</si>
  <si>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</si>
  <si>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</si>
  <si>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</si>
  <si>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</si>
  <si>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</si>
  <si>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</si>
  <si>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</si>
  <si>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</si>
  <si>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</si>
  <si>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</si>
  <si>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</si>
  <si>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</si>
  <si>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</si>
  <si>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</si>
  <si>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</si>
  <si>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</si>
  <si>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</si>
  <si>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</si>
  <si>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</si>
  <si>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</si>
  <si>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</si>
  <si>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</si>
  <si>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</si>
  <si>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</si>
  <si>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</si>
  <si>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</si>
  <si>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</si>
  <si>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</si>
  <si>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</si>
  <si>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</si>
  <si>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</si>
  <si>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</si>
  <si>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</si>
  <si>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</si>
  <si>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</si>
  <si>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</si>
  <si>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</si>
  <si>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</si>
  <si>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</si>
  <si>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</si>
  <si>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</si>
  <si>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</si>
  <si>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</si>
  <si>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</si>
  <si>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</si>
  <si>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</si>
  <si>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</si>
  <si>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</si>
  <si>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</si>
  <si>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</si>
  <si>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</si>
  <si>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</si>
  <si>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</si>
  <si>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</si>
  <si>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</si>
  <si>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</si>
  <si>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</si>
  <si>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</si>
  <si>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</si>
  <si>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</si>
  <si>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</si>
  <si>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</si>
  <si>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</si>
  <si>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</si>
  <si>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</si>
  <si>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</si>
  <si>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</si>
  <si>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</si>
  <si>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</si>
  <si>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</si>
  <si>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</si>
  <si>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</si>
  <si>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</si>
  <si>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</si>
  <si>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</si>
  <si>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</si>
  <si>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</si>
  <si>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</si>
  <si>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</si>
  <si>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</si>
  <si>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</si>
  <si>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</si>
  <si>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</si>
  <si>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</si>
  <si>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</si>
  <si>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</si>
  <si>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</si>
  <si>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</si>
  <si>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</si>
  <si>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</si>
  <si>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</si>
  <si>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</si>
  <si>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</si>
  <si>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</si>
  <si>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</si>
  <si>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</si>
  <si>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</si>
  <si>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</si>
  <si>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</si>
  <si>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</si>
  <si>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</si>
  <si>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</si>
  <si>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</si>
  <si>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</si>
  <si>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</si>
  <si>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</si>
  <si>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</si>
  <si>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</si>
  <si>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</si>
  <si>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</si>
  <si>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</si>
  <si>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</si>
  <si>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</si>
  <si>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</si>
  <si>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</si>
  <si>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</si>
  <si>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</si>
  <si>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</si>
  <si>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</si>
  <si>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</si>
  <si>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</si>
  <si>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</si>
  <si>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</si>
  <si>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</si>
  <si>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</si>
  <si>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</si>
  <si>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</si>
  <si>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</si>
  <si>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</si>
  <si>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</si>
  <si>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</si>
  <si>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</si>
  <si>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</si>
  <si>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</si>
  <si>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</si>
  <si>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</si>
  <si>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</si>
  <si>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</si>
  <si>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</si>
  <si>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</si>
  <si>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</si>
  <si>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</si>
  <si>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</si>
  <si>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</si>
  <si>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</si>
  <si>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</si>
  <si>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</si>
  <si>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</si>
  <si>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</si>
  <si>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</si>
  <si>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</si>
  <si>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</si>
  <si>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</si>
  <si>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</si>
  <si>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</si>
  <si>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</si>
  <si>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</si>
  <si>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</si>
  <si>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</si>
  <si>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</si>
  <si>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</si>
  <si>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</si>
  <si>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</si>
  <si>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</si>
  <si>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</si>
  <si>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</si>
  <si>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</si>
  <si>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</si>
  <si>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</si>
  <si>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</si>
  <si>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</si>
  <si>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</si>
  <si>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</si>
  <si>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</si>
  <si>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</si>
  <si>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</si>
  <si>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</si>
  <si>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</si>
  <si>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</si>
  <si>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</si>
  <si>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</si>
  <si>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</si>
  <si>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</si>
  <si>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</si>
  <si>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</si>
  <si>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</si>
  <si>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</si>
  <si>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</si>
  <si>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</si>
  <si>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</si>
  <si>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</si>
  <si>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</si>
  <si>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</si>
  <si>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</si>
  <si>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</si>
  <si>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</si>
  <si>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</si>
  <si>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</si>
  <si>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</si>
  <si>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</si>
  <si>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</si>
  <si>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</si>
  <si>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</si>
  <si>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</si>
  <si>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</si>
  <si>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</si>
  <si>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</si>
  <si>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</si>
  <si>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</si>
  <si>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</si>
  <si>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</si>
  <si>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</si>
  <si>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</si>
  <si>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</si>
  <si>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</si>
  <si>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</si>
  <si>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</si>
  <si>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</si>
  <si>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</si>
  <si>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</si>
  <si>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</si>
  <si>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</si>
  <si>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</si>
  <si>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</si>
  <si>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</si>
  <si>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</si>
  <si>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</si>
  <si>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</si>
  <si>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</si>
  <si>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</si>
  <si>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</si>
  <si>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</si>
  <si>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</si>
  <si>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</si>
  <si>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</si>
  <si>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</si>
  <si>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</si>
  <si>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</si>
  <si>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</si>
  <si>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</si>
  <si>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</si>
  <si>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</si>
  <si>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</si>
  <si>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</si>
  <si>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</si>
  <si>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</si>
  <si>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</si>
  <si>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</si>
  <si>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</si>
  <si>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</si>
  <si>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</si>
  <si>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</si>
  <si>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</si>
  <si>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</si>
  <si>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</si>
  <si>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</si>
  <si>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</si>
  <si>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</si>
  <si>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</si>
  <si>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</si>
  <si>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</si>
  <si>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</si>
  <si>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</si>
  <si>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</si>
  <si>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</si>
  <si>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</si>
  <si>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</si>
  <si>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</si>
  <si>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</si>
  <si>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</si>
  <si>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</si>
  <si>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</si>
  <si>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</si>
  <si>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</si>
  <si>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</si>
  <si>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</si>
  <si>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</si>
  <si>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</si>
  <si>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</si>
  <si>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</si>
  <si>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</si>
  <si>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</si>
  <si>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</si>
  <si>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</si>
  <si>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</si>
  <si>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</si>
  <si>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</si>
  <si>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</si>
  <si>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</si>
  <si>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</si>
  <si>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</si>
  <si>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</si>
  <si>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</si>
  <si>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</si>
  <si>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</si>
  <si>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</si>
  <si>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</si>
  <si>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</si>
  <si>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</si>
  <si>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</si>
  <si>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</si>
  <si>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</si>
  <si>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</si>
  <si>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</si>
  <si>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</si>
  <si>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</si>
  <si>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</si>
  <si>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</si>
  <si>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</si>
  <si>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</si>
  <si>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</si>
  <si>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</si>
  <si>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</si>
  <si>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</si>
  <si>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</si>
  <si>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</si>
  <si>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</si>
  <si>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</si>
  <si>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</si>
  <si>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</si>
  <si>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</si>
  <si>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</si>
  <si>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</si>
  <si>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</si>
  <si>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</si>
  <si>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</si>
  <si>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</si>
  <si>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</si>
  <si>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</si>
  <si>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</si>
  <si>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</si>
  <si>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</si>
  <si>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</si>
  <si>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</si>
  <si>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</si>
  <si>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</si>
  <si>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</si>
  <si>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</si>
  <si>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</si>
  <si>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</si>
  <si>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</si>
  <si>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</si>
  <si>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</si>
  <si>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</si>
  <si>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</si>
  <si>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</si>
  <si>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</si>
  <si>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</si>
  <si>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</si>
  <si>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</si>
  <si>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</si>
  <si>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</si>
  <si>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</si>
  <si>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</si>
  <si>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</si>
  <si>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</si>
  <si>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</si>
  <si>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</si>
  <si>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</si>
  <si>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</si>
  <si>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</si>
  <si>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</si>
  <si>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</si>
  <si>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</si>
  <si>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</si>
  <si>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</si>
  <si>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</si>
  <si>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</si>
  <si>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</si>
  <si>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</si>
  <si>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</si>
  <si>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</si>
  <si>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</si>
  <si>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</si>
  <si>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</si>
  <si>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</si>
  <si>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</si>
  <si>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</si>
  <si>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</si>
  <si>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</si>
  <si>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</si>
  <si>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</si>
  <si>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</si>
  <si>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</si>
  <si>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</si>
  <si>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</si>
  <si>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</si>
  <si>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</si>
  <si>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</si>
  <si>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</si>
  <si>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</si>
  <si>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</si>
  <si>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</si>
  <si>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</si>
  <si>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</si>
  <si>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</si>
  <si>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</si>
  <si>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</si>
  <si>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</si>
  <si>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</si>
  <si>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</si>
  <si>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</si>
  <si>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</si>
  <si>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</si>
  <si>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</si>
  <si>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</si>
  <si>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</si>
  <si>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</si>
  <si>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</si>
  <si>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</si>
  <si>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</si>
  <si>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</si>
  <si>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</si>
  <si>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</si>
  <si>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</si>
  <si>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</si>
  <si>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</si>
  <si>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</si>
  <si>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</si>
  <si>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</si>
  <si>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</si>
  <si>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</si>
  <si>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</si>
  <si>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</si>
  <si>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</si>
  <si>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</si>
  <si>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</si>
  <si>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</si>
  <si>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</si>
  <si>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</si>
  <si>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</si>
  <si>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</si>
  <si>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</si>
  <si>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</si>
  <si>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</si>
  <si>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</si>
  <si>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</si>
  <si>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</si>
  <si>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</si>
  <si>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</si>
  <si>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</si>
  <si>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</si>
  <si>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</si>
  <si>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</si>
  <si>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</si>
  <si>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</si>
  <si>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</si>
  <si>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</si>
  <si>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</si>
  <si>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</si>
  <si>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</si>
  <si>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</si>
  <si>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</si>
  <si>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</si>
  <si>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</si>
  <si>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</si>
  <si>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</si>
  <si>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</si>
  <si>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</si>
  <si>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</si>
  <si>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</si>
  <si>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</si>
  <si>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</si>
  <si>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</si>
  <si>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</si>
  <si>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</si>
  <si>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</si>
  <si>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</si>
  <si>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</si>
  <si>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</si>
  <si>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</si>
  <si>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</si>
  <si>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</si>
  <si>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</si>
  <si>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</si>
  <si>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</si>
  <si>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</si>
  <si>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</si>
  <si>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</si>
  <si>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</si>
  <si>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</si>
  <si>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</si>
  <si>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</si>
  <si>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</si>
  <si>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</si>
  <si>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</si>
  <si>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</si>
  <si>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</si>
  <si>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</si>
  <si>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</si>
  <si>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</si>
  <si>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</si>
  <si>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</si>
  <si>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</si>
  <si>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</si>
  <si>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</si>
  <si>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</si>
  <si>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</si>
  <si>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</si>
  <si>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</si>
  <si>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</si>
  <si>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</si>
  <si>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</si>
  <si>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</si>
  <si>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</si>
  <si>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</si>
  <si>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</si>
  <si>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</si>
  <si>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</si>
  <si>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</si>
  <si>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</si>
  <si>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</si>
  <si>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</si>
  <si>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</si>
  <si>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</si>
  <si>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</si>
  <si>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</si>
  <si>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</si>
  <si>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</si>
  <si>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</si>
  <si>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</si>
  <si>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</si>
  <si>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</si>
  <si>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</si>
  <si>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</si>
  <si>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</si>
  <si>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</si>
  <si>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</si>
  <si>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</si>
  <si>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</si>
  <si>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</si>
  <si>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</si>
  <si>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</si>
  <si>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</si>
  <si>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</si>
  <si>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</si>
  <si>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</si>
  <si>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</si>
  <si>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</si>
  <si>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</si>
  <si>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</si>
  <si>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</si>
  <si>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</si>
  <si>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</si>
  <si>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</si>
  <si>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</si>
  <si>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</si>
  <si>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</si>
  <si>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</si>
  <si>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</si>
  <si>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</si>
  <si>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</si>
  <si>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</si>
  <si>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</si>
  <si>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</si>
  <si>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</si>
  <si>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</si>
  <si>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</si>
  <si>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</si>
  <si>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</si>
  <si>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</si>
  <si>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</si>
  <si>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</si>
  <si>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</si>
  <si>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</si>
  <si>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</si>
  <si>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</si>
  <si>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</si>
  <si>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</si>
  <si>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</si>
  <si>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</si>
  <si>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</si>
  <si>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</si>
  <si>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</si>
  <si>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</si>
  <si>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</si>
  <si>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</si>
  <si>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</si>
  <si>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</si>
  <si>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</si>
  <si>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</si>
  <si>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</si>
  <si>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</si>
  <si>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</si>
  <si>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</si>
  <si>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</si>
  <si>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</si>
  <si>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</si>
  <si>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</si>
  <si>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</si>
  <si>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</si>
  <si>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</si>
  <si>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</si>
  <si>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</si>
  <si>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</si>
  <si>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</si>
  <si>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</si>
  <si>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</si>
  <si>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</si>
  <si>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</si>
  <si>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</si>
  <si>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</si>
  <si>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</si>
  <si>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</si>
  <si>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</si>
  <si>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</si>
  <si>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</si>
  <si>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</si>
  <si>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</si>
  <si>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</si>
  <si>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</si>
  <si>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</si>
  <si>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</si>
  <si>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</si>
  <si>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</si>
  <si>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</si>
  <si>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</si>
  <si>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</si>
  <si>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</si>
  <si>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</si>
  <si>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</si>
  <si>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</si>
  <si>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</si>
  <si>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</si>
  <si>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</si>
  <si>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</si>
  <si>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</si>
  <si>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</si>
  <si>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</si>
  <si>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</si>
  <si>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</si>
  <si>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</si>
  <si>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</si>
  <si>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</si>
  <si>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</si>
  <si>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</si>
  <si>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</si>
  <si>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</si>
  <si>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</si>
  <si>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</si>
  <si>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</si>
  <si>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</si>
  <si>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</si>
  <si>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</si>
  <si>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</si>
  <si>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</si>
  <si>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</si>
  <si>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</si>
  <si>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</si>
  <si>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</si>
  <si>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</si>
  <si>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</si>
  <si>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</si>
  <si>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</si>
  <si>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</si>
  <si>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</si>
  <si>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</si>
  <si>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</si>
  <si>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</si>
  <si>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</si>
  <si>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</si>
  <si>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</si>
  <si>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</si>
  <si>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</si>
  <si>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</si>
  <si>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</si>
  <si>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</si>
  <si>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</si>
  <si>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</si>
  <si>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</si>
  <si>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</si>
  <si>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</si>
  <si>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</si>
  <si>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</si>
  <si>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</si>
  <si>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</si>
  <si>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</si>
  <si>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</si>
  <si>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</si>
  <si>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</si>
  <si>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</si>
  <si>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</si>
  <si>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</si>
  <si>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</si>
  <si>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</si>
  <si>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</si>
  <si>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</si>
  <si>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</si>
  <si>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</si>
  <si>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</si>
  <si>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</si>
  <si>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</si>
  <si>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</si>
  <si>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</si>
  <si>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</si>
  <si>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</si>
  <si>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</si>
  <si>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</si>
  <si>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</si>
  <si>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</si>
  <si>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</si>
  <si>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</si>
  <si>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</si>
  <si>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</si>
  <si>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</si>
  <si>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</si>
  <si>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</si>
  <si>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</si>
  <si>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</si>
  <si>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</si>
  <si>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</si>
  <si>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</si>
  <si>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</si>
  <si>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</si>
  <si>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</si>
  <si>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</si>
  <si>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</si>
  <si>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</si>
  <si>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</si>
  <si>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</si>
  <si>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</si>
  <si>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</si>
  <si>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</si>
  <si>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</si>
  <si>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</si>
  <si>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</si>
  <si>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</si>
  <si>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</si>
  <si>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</si>
  <si>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</si>
  <si>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</si>
  <si>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</si>
  <si>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</si>
  <si>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</si>
  <si>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</si>
  <si>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</si>
  <si>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</si>
  <si>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</si>
  <si>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</si>
  <si>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</si>
  <si>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</si>
  <si>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</si>
  <si>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</si>
  <si>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</si>
  <si>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</si>
  <si>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</si>
  <si>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</si>
  <si>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</si>
  <si>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</si>
  <si>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</si>
  <si>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</si>
  <si>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</si>
  <si>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</si>
  <si>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</si>
  <si>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</si>
  <si>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</si>
  <si>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</si>
  <si>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</si>
  <si>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</si>
  <si>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</si>
  <si>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</si>
  <si>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</si>
  <si>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</si>
  <si>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</si>
  <si>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</si>
  <si>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</si>
  <si>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</si>
  <si>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</si>
  <si>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</si>
  <si>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</si>
  <si>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</si>
  <si>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</si>
  <si>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</si>
  <si>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</si>
  <si>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</si>
  <si>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</si>
  <si>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</si>
  <si>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</si>
  <si>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</si>
  <si>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</si>
  <si>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</si>
  <si>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</si>
  <si>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</si>
  <si>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</si>
  <si>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</si>
  <si>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</si>
  <si>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</si>
  <si>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</si>
  <si>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</si>
  <si>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</si>
  <si>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</si>
  <si>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</si>
  <si>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</si>
  <si>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</si>
  <si>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</si>
  <si>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</si>
  <si>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</si>
  <si>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</si>
  <si>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</si>
  <si>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</si>
  <si>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</si>
  <si>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</si>
  <si>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</si>
  <si>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</si>
  <si>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</si>
  <si>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</si>
  <si>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</si>
  <si>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</si>
  <si>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</si>
  <si>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</si>
  <si>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</si>
  <si>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</si>
  <si>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</si>
  <si>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</si>
  <si>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</si>
  <si>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</si>
  <si>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</si>
  <si>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</si>
  <si>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</si>
  <si>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</si>
  <si>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</si>
  <si>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</si>
  <si>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</si>
  <si>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</si>
  <si>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</si>
  <si>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</si>
  <si>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</si>
  <si>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</si>
  <si>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</si>
  <si>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</si>
  <si>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</si>
  <si>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</si>
  <si>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</si>
  <si>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</si>
  <si>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</si>
  <si>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</si>
  <si>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</si>
  <si>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</si>
  <si>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</si>
  <si>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</si>
  <si>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</si>
  <si>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</si>
  <si>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</si>
  <si>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</si>
  <si>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</si>
  <si>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</si>
  <si>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</si>
  <si>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</si>
  <si>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</si>
  <si>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</si>
  <si>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</si>
  <si>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</si>
  <si>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</si>
  <si>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</si>
  <si>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</si>
  <si>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</si>
  <si>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</si>
  <si>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</si>
  <si>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</si>
  <si>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</si>
  <si>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</si>
  <si>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</si>
  <si>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</si>
  <si>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</si>
  <si>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</si>
  <si>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</si>
  <si>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</si>
  <si>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</si>
  <si>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</si>
  <si>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</si>
  <si>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</si>
  <si>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</si>
  <si>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</si>
  <si>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</si>
  <si>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</si>
  <si>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</si>
  <si>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</si>
  <si>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</si>
  <si>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</si>
  <si>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</si>
  <si>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</si>
  <si>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</si>
  <si>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</si>
  <si>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</si>
  <si>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</si>
  <si>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</si>
  <si>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</si>
  <si>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</si>
  <si>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</si>
  <si>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</si>
  <si>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</si>
  <si>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</si>
  <si>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</si>
  <si>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</si>
  <si>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</si>
  <si>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</si>
  <si>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</si>
  <si>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</si>
  <si>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</si>
  <si>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</si>
  <si>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</si>
  <si>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</si>
  <si>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</si>
  <si>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</si>
  <si>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</si>
  <si>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</si>
  <si>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</si>
  <si>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</si>
  <si>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</si>
  <si>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</si>
  <si>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</si>
  <si>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</si>
  <si>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</si>
  <si>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</si>
  <si>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</si>
  <si>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</si>
  <si>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</si>
  <si>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</si>
  <si>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</si>
  <si>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</si>
  <si>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</si>
  <si>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</si>
  <si>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</si>
  <si>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</si>
  <si>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</si>
  <si>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</si>
  <si>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</si>
  <si>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</si>
  <si>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</si>
  <si>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</si>
  <si>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</si>
  <si>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</si>
  <si>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</si>
  <si>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</si>
  <si>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</si>
  <si>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</si>
  <si>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</si>
  <si>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</si>
  <si>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</si>
  <si>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</si>
  <si>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</si>
  <si>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</si>
  <si>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</si>
  <si>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</si>
  <si>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</si>
  <si>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</si>
  <si>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</si>
  <si>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</si>
  <si>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</si>
  <si>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</si>
  <si>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</si>
  <si>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</si>
  <si>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</si>
  <si>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</si>
  <si>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</si>
  <si>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</si>
  <si>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</si>
  <si>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</si>
  <si>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</si>
  <si>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</si>
  <si>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</si>
  <si>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</si>
  <si>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</si>
  <si>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</si>
  <si>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</si>
  <si>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</si>
  <si>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</si>
  <si>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</si>
  <si>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</si>
  <si>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</si>
  <si>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</si>
  <si>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</si>
  <si>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</si>
  <si>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</si>
  <si>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</si>
  <si>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</si>
  <si>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</si>
  <si>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</si>
  <si>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</si>
  <si>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</si>
  <si>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</si>
  <si>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</si>
  <si>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</si>
  <si>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</si>
  <si>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</si>
  <si>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</si>
  <si>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</si>
  <si>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</si>
  <si>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</si>
  <si>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</si>
  <si>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</si>
  <si>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</si>
  <si>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</si>
  <si>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</si>
  <si>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</si>
  <si>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</si>
  <si>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</si>
  <si>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</si>
  <si>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</si>
  <si>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</si>
  <si>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</si>
  <si>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</si>
  <si>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</si>
  <si>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</si>
  <si>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</si>
  <si>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</si>
  <si>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</si>
  <si>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</si>
  <si>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</si>
  <si>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</si>
  <si>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</si>
  <si>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</si>
  <si>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</si>
  <si>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</si>
  <si>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</si>
  <si>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</si>
  <si>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</si>
  <si>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</si>
  <si>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</si>
  <si>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</si>
  <si>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</si>
  <si>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</si>
  <si>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</si>
  <si>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</si>
  <si>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</si>
  <si>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</si>
  <si>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</si>
  <si>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</si>
  <si>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</si>
  <si>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</si>
  <si>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</si>
  <si>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</si>
  <si>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</si>
  <si>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</si>
  <si>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</si>
  <si>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</si>
  <si>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</si>
  <si>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</si>
  <si>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</si>
  <si>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</si>
  <si>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</si>
  <si>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</si>
  <si>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</si>
  <si>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</si>
  <si>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</si>
  <si>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</si>
  <si>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</si>
  <si>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</si>
  <si>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</si>
  <si>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</si>
  <si>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</si>
  <si>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</si>
  <si>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</si>
  <si>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</si>
  <si>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</si>
  <si>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</si>
  <si>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</si>
  <si>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</si>
  <si>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</si>
  <si>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</si>
  <si>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</si>
  <si>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</si>
  <si>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</si>
  <si>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</si>
  <si>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</si>
  <si>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</si>
  <si>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</si>
  <si>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</si>
  <si>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</si>
  <si>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</si>
  <si>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</si>
  <si>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</si>
  <si>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</si>
  <si>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</si>
  <si>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</si>
  <si>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</si>
  <si>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</si>
  <si>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</si>
  <si>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</si>
  <si>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</si>
  <si>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</si>
  <si>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</si>
  <si>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</si>
  <si>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</si>
  <si>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</si>
  <si>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</si>
  <si>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</si>
  <si>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</si>
  <si>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</si>
  <si>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</si>
  <si>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</si>
  <si>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</si>
  <si>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</si>
  <si>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</si>
  <si>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</si>
  <si>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</si>
  <si>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</si>
  <si>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</si>
  <si>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</si>
  <si>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</si>
  <si>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</si>
  <si>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</si>
  <si>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</si>
  <si>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</si>
  <si>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</si>
  <si>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</si>
  <si>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</si>
  <si>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</si>
  <si>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</si>
  <si>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</si>
  <si>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</si>
  <si>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</si>
  <si>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</si>
  <si>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</si>
  <si>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</si>
  <si>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</si>
  <si>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</si>
  <si>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</si>
  <si>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</si>
  <si>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</si>
  <si>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</si>
  <si>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</si>
  <si>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</si>
  <si>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</si>
  <si>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</si>
  <si>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</si>
  <si>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</si>
  <si>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</si>
  <si>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</si>
  <si>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</si>
  <si>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</si>
  <si>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</si>
  <si>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</si>
  <si>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</si>
  <si>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</si>
  <si>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</si>
  <si>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</si>
  <si>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</si>
  <si>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</si>
  <si>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</si>
  <si>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</si>
  <si>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</si>
  <si>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</si>
  <si>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</si>
  <si>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</si>
  <si>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</si>
  <si>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</si>
  <si>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</si>
  <si>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</si>
  <si>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</si>
  <si>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</si>
  <si>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</si>
  <si>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</si>
  <si>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</si>
  <si>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</si>
  <si>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</si>
  <si>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</si>
  <si>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</si>
  <si>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</si>
  <si>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</si>
  <si>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</si>
  <si>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</si>
  <si>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</si>
  <si>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</si>
  <si>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</si>
  <si>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</si>
  <si>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</si>
  <si>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</si>
  <si>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</si>
  <si>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</si>
  <si>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</si>
  <si>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</si>
  <si>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</si>
  <si>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</si>
  <si>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</si>
  <si>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</si>
  <si>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</si>
  <si>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</si>
  <si>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</si>
  <si>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</si>
  <si>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</si>
  <si>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</si>
  <si>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</si>
  <si>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</si>
  <si>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</si>
  <si>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</si>
  <si>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</si>
  <si>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</si>
  <si>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</si>
  <si>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</si>
  <si>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</si>
  <si>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</si>
  <si>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</si>
  <si>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</si>
  <si>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</si>
  <si>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</si>
  <si>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</si>
  <si>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</si>
  <si>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</si>
  <si>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</si>
  <si>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</si>
  <si>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</si>
  <si>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</si>
  <si>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</si>
  <si>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</si>
  <si>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</si>
  <si>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</si>
  <si>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</si>
  <si>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</si>
  <si>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</si>
  <si>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</si>
  <si>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</si>
  <si>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</si>
  <si>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</si>
  <si>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</si>
  <si>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</si>
  <si>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</si>
  <si>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</si>
  <si>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</si>
  <si>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</si>
  <si>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</si>
  <si>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</si>
  <si>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</si>
  <si>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</si>
  <si>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</si>
  <si>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</si>
  <si>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</si>
  <si>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</si>
  <si>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</si>
  <si>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</si>
  <si>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</si>
  <si>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</si>
  <si>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</si>
  <si>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</si>
  <si>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</si>
  <si>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</si>
  <si>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</si>
  <si>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</si>
  <si>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</si>
  <si>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</si>
  <si>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</si>
  <si>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</si>
  <si>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</si>
  <si>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</si>
  <si>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</si>
  <si>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</si>
  <si>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</si>
  <si>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</si>
  <si>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</si>
  <si>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</si>
  <si>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</si>
  <si>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</si>
  <si>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</si>
  <si>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</si>
  <si>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</si>
  <si>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</si>
  <si>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</si>
  <si>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</si>
  <si>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</si>
  <si>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</si>
  <si>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</si>
  <si>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</si>
  <si>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</si>
  <si>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</si>
  <si>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</si>
  <si>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</si>
  <si>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</si>
  <si>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</si>
  <si>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</si>
  <si>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</si>
  <si>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</si>
  <si>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</si>
  <si>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</si>
  <si>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</si>
  <si>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</si>
  <si>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</si>
  <si>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</si>
  <si>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</si>
  <si>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</si>
  <si>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</si>
  <si>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</si>
  <si>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</si>
  <si>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</si>
  <si>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</si>
  <si>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</si>
  <si>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</si>
  <si>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</si>
  <si>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</si>
  <si>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</si>
  <si>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</si>
  <si>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</si>
  <si>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</si>
  <si>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</si>
  <si>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</si>
  <si>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</si>
  <si>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</si>
  <si>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</si>
  <si>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</si>
  <si>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</si>
  <si>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</si>
  <si>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</si>
  <si>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</si>
  <si>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</si>
  <si>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</si>
  <si>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</si>
  <si>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</si>
  <si>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</si>
  <si>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</si>
  <si>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</si>
  <si>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</si>
  <si>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</si>
  <si>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</si>
  <si>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</si>
  <si>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</si>
  <si>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</si>
  <si>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</si>
  <si>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</si>
  <si>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</si>
  <si>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</si>
  <si>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</si>
  <si>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</si>
  <si>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</si>
  <si>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</si>
  <si>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</si>
  <si>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</si>
  <si>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</si>
  <si>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</si>
  <si>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</si>
  <si>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</si>
  <si>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</si>
  <si>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</si>
  <si>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</si>
  <si>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</si>
  <si>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</si>
  <si>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</si>
  <si>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</si>
  <si>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</si>
  <si>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</si>
  <si>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</si>
  <si>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</si>
  <si>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</si>
  <si>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</si>
  <si>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</si>
  <si>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</si>
  <si>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</si>
  <si>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</si>
  <si>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</si>
  <si>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</si>
  <si>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</si>
  <si>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</si>
  <si>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</si>
  <si>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</si>
  <si>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</si>
  <si>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</si>
  <si>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</si>
  <si>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</si>
  <si>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</si>
  <si>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</si>
  <si>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</si>
  <si>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</si>
  <si>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</si>
  <si>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</si>
  <si>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</si>
  <si>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</si>
  <si>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</si>
  <si>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</si>
  <si>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</si>
  <si>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</si>
  <si>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</si>
  <si>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</si>
  <si>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</si>
  <si>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</si>
  <si>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</si>
  <si>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</si>
  <si>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</si>
  <si>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</si>
  <si>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</si>
  <si>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</si>
  <si>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</si>
  <si>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</si>
  <si>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</si>
  <si>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</si>
  <si>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</si>
  <si>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</si>
  <si>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</si>
  <si>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</si>
  <si>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</si>
  <si>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</si>
  <si>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</si>
  <si>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</si>
  <si>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</si>
  <si>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</si>
  <si>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</si>
  <si>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</si>
  <si>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</si>
  <si>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</si>
  <si>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</si>
  <si>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</si>
  <si>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</si>
  <si>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</si>
  <si>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</si>
  <si>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</si>
  <si>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</si>
  <si>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</si>
  <si>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</si>
  <si>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</si>
  <si>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</si>
  <si>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</si>
  <si>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</si>
  <si>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</si>
  <si>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</si>
  <si>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</si>
  <si>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</si>
  <si>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</si>
  <si>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</si>
  <si>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</si>
  <si>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</si>
  <si>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</si>
  <si>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</si>
  <si>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</si>
  <si>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</si>
  <si>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</si>
  <si>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</si>
  <si>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</si>
  <si>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</si>
  <si>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</si>
  <si>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</si>
  <si>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</si>
  <si>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</si>
  <si>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</si>
  <si>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</si>
  <si>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</si>
  <si>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</si>
  <si>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</si>
  <si>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</si>
  <si>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</si>
  <si>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</si>
  <si>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</si>
  <si>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</si>
  <si>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</si>
  <si>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</si>
  <si>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</si>
  <si>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</si>
  <si>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</si>
  <si>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</si>
  <si>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</si>
  <si>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</si>
  <si>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</si>
  <si>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</si>
  <si>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</si>
  <si>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</si>
  <si>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</si>
  <si>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</si>
  <si>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</si>
  <si>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</si>
  <si>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</si>
  <si>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</si>
  <si>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</si>
  <si>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</si>
  <si>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</si>
  <si>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</si>
  <si>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</si>
  <si>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</si>
  <si>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</si>
  <si>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</si>
  <si>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</si>
  <si>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</si>
  <si>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</si>
  <si>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</si>
  <si>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</si>
  <si>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</si>
  <si>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</si>
  <si>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</si>
  <si>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</si>
  <si>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</si>
  <si>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</si>
  <si>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</si>
  <si>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</si>
  <si>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</si>
  <si>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</si>
  <si>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</si>
  <si>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</si>
  <si>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</si>
  <si>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</si>
  <si>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</si>
  <si>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</si>
  <si>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</si>
  <si>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</si>
  <si>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</si>
  <si>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</si>
  <si>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</si>
  <si>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</si>
  <si>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</si>
  <si>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</si>
  <si>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</si>
  <si>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</si>
  <si>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</si>
  <si>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</si>
  <si>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</si>
  <si>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</si>
  <si>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</si>
  <si>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</si>
  <si>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</si>
  <si>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</si>
  <si>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</si>
  <si>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</si>
  <si>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</si>
  <si>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</si>
  <si>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</si>
  <si>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</si>
  <si>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</si>
  <si>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</si>
  <si>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</si>
  <si>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</si>
  <si>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</si>
  <si>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</si>
  <si>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</si>
  <si>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</si>
  <si>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</si>
  <si>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</si>
  <si>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</si>
  <si>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</si>
  <si>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</si>
  <si>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</si>
  <si>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</si>
  <si>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</si>
  <si>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</si>
  <si>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</si>
  <si>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</si>
  <si>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</si>
  <si>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</si>
  <si>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</si>
  <si>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</si>
  <si>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</si>
  <si>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</si>
  <si>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</si>
  <si>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</si>
  <si>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</si>
  <si>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</si>
  <si>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</si>
  <si>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</si>
  <si>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</si>
  <si>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</si>
  <si>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</si>
  <si>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</si>
  <si>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</si>
  <si>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</si>
  <si>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</si>
  <si>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</si>
  <si>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</si>
  <si>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</si>
  <si>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</si>
  <si>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</si>
  <si>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</si>
  <si>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</si>
  <si>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</si>
  <si>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</si>
  <si>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</si>
  <si>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</si>
  <si>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</si>
  <si>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</si>
  <si>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</si>
  <si>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</si>
  <si>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</si>
  <si>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</si>
  <si>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</si>
  <si>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</si>
  <si>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</si>
  <si>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</si>
  <si>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</si>
  <si>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</si>
  <si>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</si>
  <si>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</si>
  <si>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</si>
  <si>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</si>
  <si>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</si>
  <si>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</si>
  <si>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</si>
  <si>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</si>
  <si>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</si>
  <si>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</si>
  <si>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</si>
  <si>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</si>
  <si>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</si>
  <si>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</si>
  <si>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</si>
  <si>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</si>
  <si>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</si>
  <si>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</si>
  <si>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</si>
  <si>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</si>
  <si>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</si>
  <si>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</si>
  <si>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</si>
  <si>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</si>
  <si>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</si>
  <si>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</si>
  <si>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</si>
  <si>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</si>
  <si>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</si>
  <si>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</si>
  <si>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</si>
  <si>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</si>
  <si>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</si>
  <si>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</si>
  <si>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</si>
  <si>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</si>
  <si>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</si>
  <si>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</si>
  <si>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</si>
  <si>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</si>
  <si>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</si>
  <si>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</si>
  <si>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</si>
  <si>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</si>
  <si>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</si>
  <si>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</si>
  <si>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</si>
  <si>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</si>
  <si>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</si>
  <si>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</si>
  <si>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</si>
  <si>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</si>
  <si>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</si>
  <si>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</si>
  <si>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</si>
  <si>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</si>
  <si>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</si>
  <si>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</si>
  <si>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</si>
  <si>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</si>
  <si>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</si>
  <si>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</si>
  <si>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</si>
  <si>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</si>
  <si>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</si>
  <si>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</si>
  <si>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</si>
  <si>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</si>
  <si>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</si>
  <si>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</si>
  <si>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</si>
  <si>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</si>
  <si>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</si>
  <si>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</si>
  <si>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</si>
  <si>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</si>
  <si>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</si>
  <si>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</si>
  <si>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</si>
  <si>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</si>
  <si>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</si>
  <si>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</si>
  <si>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</si>
  <si>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</si>
  <si>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</si>
  <si>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</si>
  <si>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</si>
  <si>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</si>
  <si>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</si>
  <si>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</si>
  <si>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</si>
  <si>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</si>
  <si>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</si>
  <si>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</si>
  <si>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</si>
  <si>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</si>
  <si>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</si>
  <si>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</si>
  <si>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</si>
  <si>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</si>
  <si>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</si>
  <si>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</si>
  <si>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</si>
  <si>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</si>
  <si>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</si>
  <si>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</si>
  <si>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</si>
  <si>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</si>
  <si>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</si>
  <si>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</si>
  <si>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</si>
  <si>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</si>
  <si>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</si>
  <si>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</si>
  <si>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</si>
  <si>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</si>
  <si>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</si>
  <si>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</si>
  <si>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</si>
  <si>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</si>
  <si>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</si>
  <si>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</si>
  <si>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</si>
  <si>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</si>
  <si>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</si>
  <si>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</si>
  <si>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</si>
  <si>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</si>
  <si>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</si>
  <si>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</si>
  <si>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</si>
  <si>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</si>
  <si>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</si>
  <si>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</si>
  <si>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</si>
  <si>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</si>
  <si>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</si>
  <si>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</si>
  <si>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</si>
  <si>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</si>
  <si>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</si>
  <si>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</si>
  <si>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</si>
  <si>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</si>
  <si>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</si>
  <si>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</si>
  <si>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</si>
  <si>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</si>
  <si>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</si>
  <si>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</si>
  <si>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</si>
  <si>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</si>
  <si>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</si>
  <si>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</si>
  <si>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</si>
  <si>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</si>
  <si>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</si>
  <si>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</si>
  <si>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</si>
  <si>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</si>
  <si>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</si>
  <si>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</si>
  <si>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</si>
  <si>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</si>
  <si>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</si>
  <si>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</si>
  <si>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</si>
  <si>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</si>
  <si>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</si>
  <si>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</si>
  <si>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</si>
  <si>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</si>
  <si>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</si>
  <si>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</si>
  <si>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</si>
  <si>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</si>
  <si>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</si>
  <si>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</si>
  <si>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</si>
  <si>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</si>
  <si>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</si>
  <si>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</si>
  <si>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</si>
  <si>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</si>
  <si>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</si>
  <si>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</si>
  <si>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</si>
  <si>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</si>
  <si>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</si>
  <si>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</si>
  <si>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</si>
  <si>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</si>
  <si>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</si>
  <si>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</si>
  <si>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</si>
  <si>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</si>
  <si>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</si>
  <si>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</si>
  <si>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</si>
  <si>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</si>
  <si>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</si>
  <si>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</si>
  <si>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</si>
  <si>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</si>
  <si>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</si>
  <si>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</si>
  <si>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</si>
  <si>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</si>
  <si>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</si>
  <si>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</si>
  <si>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</si>
  <si>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</si>
  <si>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</si>
  <si>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</si>
  <si>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</si>
  <si>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</si>
  <si>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</si>
  <si>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</si>
  <si>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</si>
  <si>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</si>
  <si>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</si>
  <si>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</si>
  <si>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</si>
  <si>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</si>
  <si>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</si>
  <si>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</si>
  <si>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</si>
  <si>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</si>
  <si>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</si>
  <si>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</si>
  <si>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</si>
  <si>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</si>
  <si>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</si>
  <si>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</si>
  <si>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</si>
  <si>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</si>
  <si>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</si>
  <si>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</si>
  <si>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</si>
  <si>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</si>
  <si>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</si>
  <si>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</si>
  <si>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</si>
  <si>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</si>
  <si>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</si>
  <si>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</si>
  <si>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</si>
  <si>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</si>
  <si>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</si>
  <si>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</si>
  <si>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</si>
  <si>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</si>
  <si>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</si>
  <si>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</si>
  <si>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</si>
  <si>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</si>
  <si>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</si>
  <si>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</si>
  <si>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</si>
  <si>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</si>
  <si>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</si>
  <si>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</si>
  <si>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</si>
  <si>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</si>
  <si>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</si>
  <si>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</si>
  <si>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</si>
  <si>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</si>
  <si>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</si>
  <si>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</si>
  <si>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</si>
  <si>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</si>
  <si>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</si>
  <si>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</si>
  <si>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</si>
  <si>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</si>
  <si>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</si>
  <si>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</si>
  <si>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</si>
  <si>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</si>
  <si>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</si>
  <si>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</si>
  <si>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</si>
  <si>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</si>
  <si>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</si>
  <si>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</si>
  <si>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</si>
  <si>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</si>
  <si>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</si>
  <si>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</si>
  <si>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</si>
  <si>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</si>
  <si>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</si>
  <si>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</si>
  <si>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</si>
  <si>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</si>
  <si>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</si>
  <si>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</si>
  <si>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</si>
  <si>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</si>
  <si>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</si>
  <si>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</si>
  <si>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</si>
  <si>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</si>
  <si>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</si>
  <si>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</si>
  <si>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</si>
  <si>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</si>
  <si>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</si>
  <si>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</si>
  <si>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</si>
  <si>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</si>
  <si>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</si>
  <si>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</si>
  <si>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</si>
  <si>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</si>
  <si>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</si>
  <si>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</si>
  <si>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</si>
  <si>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</si>
  <si>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</si>
  <si>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</si>
  <si>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</si>
  <si>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</si>
  <si>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</si>
  <si>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</si>
  <si>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</si>
  <si>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</si>
  <si>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</si>
  <si>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</si>
  <si>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</si>
  <si>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</si>
  <si>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</si>
  <si>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</si>
  <si>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</si>
  <si>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</si>
  <si>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</si>
  <si>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</si>
  <si>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</si>
  <si>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</si>
  <si>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</si>
  <si>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</si>
  <si>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</si>
  <si>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</si>
  <si>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</si>
  <si>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</si>
  <si>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</si>
  <si>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</si>
  <si>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</si>
  <si>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</si>
  <si>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</si>
  <si>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</si>
  <si>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</si>
  <si>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</si>
  <si>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</si>
  <si>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</si>
  <si>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</si>
  <si>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</si>
  <si>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</si>
  <si>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</si>
  <si>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</si>
  <si>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</si>
  <si>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</si>
  <si>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</si>
  <si>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</si>
  <si>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</si>
  <si>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</si>
  <si>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</si>
  <si>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</si>
  <si>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</si>
  <si>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</si>
  <si>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</si>
  <si>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</si>
  <si>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</si>
  <si>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</si>
  <si>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</si>
  <si>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</si>
  <si>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</si>
  <si>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</si>
  <si>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</si>
  <si>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</si>
  <si>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</si>
  <si>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</si>
  <si>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</si>
  <si>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</si>
  <si>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</si>
  <si>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</si>
  <si>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</si>
  <si>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</si>
  <si>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</si>
  <si>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</si>
  <si>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</si>
  <si>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</si>
  <si>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</si>
  <si>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</si>
  <si>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</si>
  <si>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</si>
  <si>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</si>
  <si>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</si>
  <si>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</si>
  <si>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</si>
  <si>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</si>
  <si>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</si>
  <si>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</si>
  <si>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</si>
  <si>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</si>
  <si>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</si>
  <si>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</si>
  <si>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</si>
  <si>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</si>
  <si>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</si>
  <si>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</si>
  <si>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</si>
  <si>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</si>
  <si>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</si>
  <si>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</si>
  <si>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</si>
  <si>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</si>
  <si>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</si>
  <si>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</si>
  <si>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</si>
  <si>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</si>
  <si>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</si>
  <si>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</si>
  <si>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</si>
  <si>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</si>
  <si>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</si>
  <si>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</si>
  <si>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</si>
  <si>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</si>
  <si>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</si>
  <si>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</si>
  <si>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</si>
  <si>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</si>
  <si>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</si>
  <si>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</si>
  <si>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</si>
  <si>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</si>
  <si>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</si>
  <si>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</si>
  <si>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</si>
  <si>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</si>
  <si>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</si>
  <si>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</si>
  <si>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</si>
  <si>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</si>
  <si>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</si>
  <si>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</si>
  <si>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</si>
  <si>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</si>
  <si>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</si>
  <si>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</si>
  <si>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</si>
  <si>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</si>
  <si>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</si>
  <si>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</si>
  <si>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</si>
  <si>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</si>
  <si>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</si>
  <si>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</si>
  <si>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</si>
  <si>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</si>
  <si>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</si>
  <si>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</si>
  <si>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</si>
  <si>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</si>
  <si>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</si>
  <si>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</si>
  <si>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</si>
  <si>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</si>
  <si>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</si>
  <si>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</si>
  <si>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</si>
  <si>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</si>
  <si>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</si>
  <si>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</si>
  <si>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</si>
  <si>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</si>
  <si>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</si>
  <si>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</si>
  <si>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</si>
  <si>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</si>
  <si>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</si>
  <si>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</si>
  <si>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</si>
  <si>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</si>
  <si>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</si>
  <si>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</si>
  <si>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</si>
  <si>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</si>
  <si>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</si>
  <si>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</si>
  <si>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</si>
  <si>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</si>
  <si>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</si>
  <si>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</si>
  <si>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</si>
  <si>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</si>
  <si>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</si>
  <si>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</si>
  <si>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</si>
  <si>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</si>
  <si>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</si>
  <si>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</si>
  <si>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</si>
  <si>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</si>
  <si>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</si>
  <si>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</si>
  <si>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</si>
  <si>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</si>
  <si>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</si>
  <si>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</si>
  <si>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</si>
  <si>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</si>
  <si>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</si>
  <si>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</si>
  <si>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</si>
  <si>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</si>
  <si>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</si>
  <si>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</si>
  <si>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</si>
  <si>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</si>
  <si>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</si>
  <si>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</si>
  <si>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</si>
  <si>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</si>
  <si>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</si>
  <si>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</si>
  <si>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</si>
  <si>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</si>
  <si>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</si>
  <si>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</si>
  <si>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</si>
  <si>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</si>
  <si>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</si>
  <si>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</si>
  <si>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</si>
  <si>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</si>
  <si>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</si>
  <si>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</si>
  <si>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</si>
  <si>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</si>
  <si>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</si>
  <si>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</si>
  <si>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</si>
  <si>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</si>
  <si>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</si>
  <si>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</si>
  <si>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</si>
  <si>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</si>
  <si>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</si>
  <si>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</si>
  <si>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</si>
  <si>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</si>
  <si>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</si>
  <si>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</si>
  <si>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</si>
  <si>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</si>
  <si>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</si>
  <si>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</si>
  <si>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</si>
  <si>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</si>
  <si>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</si>
  <si>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</si>
  <si>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</si>
  <si>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</si>
  <si>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</si>
  <si>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</si>
  <si>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</si>
  <si>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</si>
  <si>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</si>
  <si>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</si>
  <si>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</si>
  <si>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</si>
  <si>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</si>
  <si>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</si>
  <si>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</si>
  <si>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</si>
  <si>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</si>
  <si>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</si>
  <si>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</si>
  <si>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</si>
  <si>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</si>
  <si>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</si>
  <si>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</si>
  <si>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</si>
  <si>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</si>
  <si>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</si>
  <si>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</si>
  <si>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</si>
  <si>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</si>
  <si>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</si>
  <si>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</si>
  <si>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</si>
  <si>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</si>
  <si>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</si>
  <si>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</si>
  <si>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</si>
  <si>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</si>
  <si>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</si>
  <si>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</si>
  <si>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</si>
  <si>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</si>
  <si>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</si>
  <si>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</si>
  <si>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</si>
  <si>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</si>
  <si>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</si>
  <si>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</si>
  <si>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</si>
  <si>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</si>
  <si>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</si>
  <si>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</si>
  <si>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</si>
  <si>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</si>
  <si>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</si>
  <si>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</si>
  <si>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</si>
  <si>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</si>
  <si>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</si>
  <si>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</si>
  <si>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</si>
  <si>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</si>
  <si>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</si>
  <si>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</si>
  <si>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</si>
  <si>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</si>
  <si>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</si>
  <si>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</si>
  <si>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</si>
  <si>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</si>
  <si>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</si>
  <si>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</si>
  <si>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</si>
  <si>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</si>
  <si>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</si>
  <si>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</si>
  <si>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</si>
  <si>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</si>
  <si>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</si>
  <si>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</si>
  <si>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</si>
  <si>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</si>
  <si>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</si>
  <si>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</si>
  <si>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</si>
  <si>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</si>
  <si>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</si>
  <si>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</si>
  <si>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</si>
  <si>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</si>
  <si>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</si>
  <si>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</si>
  <si>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</si>
  <si>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</si>
  <si>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</si>
  <si>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</si>
  <si>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</si>
  <si>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</si>
  <si>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</si>
  <si>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</si>
  <si>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</si>
  <si>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</si>
  <si>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</si>
  <si>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</si>
  <si>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</si>
  <si>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</si>
  <si>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</si>
  <si>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</si>
  <si>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</si>
  <si>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</si>
  <si>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</si>
  <si>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</si>
  <si>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</si>
  <si>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</si>
  <si>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</si>
  <si>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</si>
  <si>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</si>
  <si>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</si>
  <si>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</si>
  <si>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</si>
  <si>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</si>
  <si>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</si>
  <si>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</si>
  <si>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</si>
  <si>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</si>
  <si>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</si>
  <si>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</si>
  <si>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</si>
  <si>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</si>
  <si>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</si>
  <si>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</si>
  <si>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</si>
  <si>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</si>
  <si>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</si>
  <si>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</si>
  <si>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</si>
  <si>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</si>
  <si>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</si>
  <si>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</si>
  <si>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</si>
  <si>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</si>
  <si>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</si>
  <si>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</si>
  <si>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</si>
  <si>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</si>
  <si>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</si>
  <si>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</si>
  <si>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</si>
  <si>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</si>
  <si>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</si>
  <si>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</si>
  <si>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</si>
  <si>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</si>
  <si>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</si>
  <si>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</si>
  <si>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</si>
  <si>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</si>
  <si>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</si>
  <si>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</si>
  <si>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</si>
  <si>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</si>
  <si>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</si>
  <si>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</si>
  <si>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</si>
  <si>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</si>
  <si>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</si>
  <si>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</si>
  <si>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</si>
  <si>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</si>
  <si>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</si>
  <si>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</si>
  <si>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</si>
  <si>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</si>
  <si>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</si>
  <si>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</si>
  <si>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</si>
  <si>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</si>
  <si>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</si>
  <si>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</si>
  <si>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</si>
  <si>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</si>
  <si>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</si>
  <si>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</si>
  <si>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</si>
  <si>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</si>
  <si>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</si>
  <si>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</si>
  <si>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</si>
  <si>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</si>
  <si>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</si>
  <si>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</si>
  <si>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</si>
  <si>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</si>
  <si>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</si>
  <si>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</si>
  <si>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</si>
  <si>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</si>
  <si>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</si>
  <si>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</si>
  <si>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</si>
  <si>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</si>
  <si>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</si>
  <si>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</si>
  <si>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</si>
  <si>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</si>
  <si>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</si>
  <si>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</si>
  <si>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</si>
  <si>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</si>
  <si>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</si>
  <si>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</si>
  <si>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</si>
  <si>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</si>
  <si>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</si>
  <si>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</si>
  <si>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</si>
  <si>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</si>
  <si>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</si>
  <si>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</si>
  <si>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</si>
  <si>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</si>
  <si>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</si>
  <si>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</si>
  <si>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</si>
  <si>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</si>
  <si>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</si>
  <si>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</si>
  <si>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</si>
  <si>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</si>
  <si>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</si>
  <si>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</si>
  <si>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</si>
  <si>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</si>
  <si>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</si>
  <si>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</si>
  <si>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</si>
  <si>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</si>
  <si>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</si>
  <si>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</si>
  <si>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</si>
  <si>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</si>
  <si>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</si>
  <si>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</si>
  <si>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</si>
  <si>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</si>
  <si>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</si>
  <si>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</si>
  <si>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</si>
  <si>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</si>
  <si>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</si>
  <si>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</si>
  <si>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</si>
  <si>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</si>
  <si>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</si>
  <si>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</si>
  <si>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</si>
  <si>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</si>
  <si>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</si>
  <si>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</si>
  <si>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</si>
  <si>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</si>
  <si>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</si>
  <si>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</si>
  <si>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</si>
  <si>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</si>
  <si>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</si>
  <si>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</si>
  <si>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</si>
  <si>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</si>
  <si>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</si>
  <si>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</si>
  <si>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</si>
  <si>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</si>
  <si>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</si>
  <si>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</si>
  <si>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</si>
  <si>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</si>
  <si>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</si>
  <si>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</si>
  <si>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</si>
  <si>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</si>
  <si>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</si>
  <si>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</si>
  <si>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</si>
  <si>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</si>
  <si>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</si>
  <si>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</si>
  <si>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</si>
  <si>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</si>
  <si>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</si>
  <si>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</si>
  <si>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</si>
  <si>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</si>
  <si>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</si>
  <si>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</si>
  <si>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</si>
  <si>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</si>
  <si>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</si>
  <si>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</si>
  <si>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</si>
  <si>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</si>
  <si>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</si>
  <si>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</si>
  <si>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</si>
  <si>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</si>
  <si>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</si>
  <si>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</si>
  <si>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</si>
  <si>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</si>
  <si>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</si>
  <si>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</si>
  <si>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</si>
  <si>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</si>
  <si>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</si>
  <si>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</si>
  <si>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</si>
  <si>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</si>
  <si>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</si>
  <si>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</si>
  <si>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</si>
  <si>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</si>
  <si>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</si>
  <si>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</si>
  <si>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</si>
  <si>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</si>
  <si>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</si>
  <si>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</si>
  <si>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</si>
  <si>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</si>
  <si>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</si>
  <si>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</si>
  <si>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</si>
  <si>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</si>
  <si>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</si>
  <si>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</si>
  <si>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</si>
  <si>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</si>
  <si>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</si>
  <si>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</si>
  <si>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</si>
  <si>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</si>
  <si>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</si>
  <si>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</si>
  <si>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</si>
  <si>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</si>
  <si>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</si>
  <si>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</si>
  <si>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</si>
  <si>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</si>
  <si>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</si>
  <si>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</si>
  <si>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</si>
  <si>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</si>
  <si>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</si>
  <si>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</si>
  <si>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</si>
  <si>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</si>
  <si>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</si>
  <si>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</si>
  <si>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</si>
  <si>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</si>
  <si>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</si>
  <si>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</si>
  <si>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</si>
  <si>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</si>
  <si>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</si>
  <si>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</si>
  <si>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</si>
  <si>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</si>
  <si>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</si>
  <si>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</si>
  <si>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</si>
  <si>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</si>
  <si>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</si>
  <si>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</si>
  <si>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</si>
  <si>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</si>
  <si>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</si>
  <si>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</si>
  <si>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</si>
  <si>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</si>
  <si>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</si>
  <si>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</si>
  <si>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</si>
  <si>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</si>
  <si>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</si>
  <si>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</si>
  <si>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</si>
  <si>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</si>
  <si>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</si>
  <si>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</si>
  <si>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</si>
  <si>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</si>
  <si>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</si>
  <si>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</si>
  <si>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</si>
  <si>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</si>
  <si>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</si>
  <si>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</si>
  <si>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</si>
  <si>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</si>
  <si>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</si>
  <si>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</si>
  <si>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</si>
  <si>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</si>
  <si>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</si>
  <si>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</si>
  <si>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</si>
  <si>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</si>
  <si>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</si>
  <si>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</si>
  <si>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</si>
  <si>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</si>
  <si>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</si>
  <si>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</si>
  <si>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</si>
  <si>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</si>
  <si>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</si>
  <si>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</si>
  <si>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</si>
  <si>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</si>
  <si>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</si>
  <si>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</si>
  <si>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</si>
  <si>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</si>
  <si>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</si>
  <si>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</si>
  <si>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</si>
  <si>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</si>
  <si>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</si>
  <si>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</si>
  <si>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</si>
  <si>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</si>
  <si>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</si>
  <si>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</si>
  <si>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</si>
  <si>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</si>
  <si>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</si>
  <si>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</si>
  <si>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</si>
  <si>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</si>
  <si>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</si>
  <si>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</si>
  <si>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</si>
  <si>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</si>
  <si>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</si>
  <si>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</si>
  <si>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</si>
  <si>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</si>
  <si>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</si>
  <si>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</si>
  <si>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</si>
  <si>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</si>
  <si>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</si>
  <si>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</si>
  <si>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</si>
  <si>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</si>
  <si>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</si>
  <si>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</si>
  <si>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</si>
  <si>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</si>
  <si>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</si>
  <si>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</si>
  <si>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</si>
  <si>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</si>
  <si>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</si>
  <si>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</si>
  <si>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</si>
  <si>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</si>
  <si>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</si>
  <si>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</si>
  <si>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</si>
  <si>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</si>
  <si>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</si>
  <si>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</si>
  <si>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</si>
  <si>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</si>
  <si>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</si>
  <si>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</si>
  <si>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</si>
  <si>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</si>
  <si>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</si>
  <si>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</si>
  <si>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</si>
  <si>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</si>
  <si>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</si>
  <si>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</si>
  <si>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</si>
  <si>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</si>
  <si>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</si>
  <si>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</si>
  <si>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</si>
  <si>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</si>
  <si>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</si>
  <si>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</si>
  <si>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</si>
  <si>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</si>
  <si>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</si>
  <si>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</si>
  <si>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</si>
  <si>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</si>
  <si>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</si>
  <si>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</si>
  <si>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</si>
  <si>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</si>
  <si>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</si>
  <si>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</si>
  <si>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</si>
  <si>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</si>
  <si>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</si>
  <si>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</si>
  <si>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</si>
  <si>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</si>
  <si>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</si>
  <si>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</si>
  <si>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</si>
  <si>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</si>
  <si>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</si>
  <si>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</si>
  <si>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</si>
  <si>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</si>
  <si>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</si>
  <si>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</si>
  <si>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</si>
  <si>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</si>
  <si>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</si>
  <si>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</si>
  <si>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</si>
  <si>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</si>
  <si>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</si>
  <si>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</si>
  <si>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</si>
  <si>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</si>
  <si>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</si>
  <si>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</si>
  <si>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</si>
  <si>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</si>
  <si>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</si>
  <si>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</si>
  <si>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</si>
  <si>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</si>
  <si>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</si>
  <si>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</si>
  <si>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</si>
  <si>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</si>
  <si>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</si>
  <si>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</si>
  <si>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</si>
  <si>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</si>
  <si>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</si>
  <si>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</si>
  <si>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</si>
  <si>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</si>
  <si>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</si>
  <si>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</si>
  <si>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</si>
  <si>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</si>
  <si>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</si>
  <si>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</si>
  <si>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</si>
  <si>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</si>
  <si>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</si>
  <si>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</si>
  <si>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</si>
  <si>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</si>
  <si>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</si>
  <si>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</si>
  <si>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</si>
  <si>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</si>
  <si>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</si>
  <si>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</si>
  <si>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</si>
  <si>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</si>
  <si>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</si>
  <si>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</si>
  <si>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</si>
  <si>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</si>
  <si>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</si>
  <si>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</si>
  <si>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</si>
  <si>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</si>
  <si>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</si>
  <si>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</si>
  <si>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</si>
  <si>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</si>
  <si>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</si>
  <si>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</si>
  <si>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</si>
  <si>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</si>
  <si>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</si>
  <si>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</si>
  <si>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</si>
  <si>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</si>
  <si>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</si>
  <si>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</si>
  <si>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</si>
  <si>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</si>
  <si>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</si>
  <si>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</si>
  <si>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</si>
  <si>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</si>
  <si>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</si>
  <si>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</si>
  <si>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</si>
  <si>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</si>
  <si>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</si>
  <si>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</si>
  <si>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</si>
  <si>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</si>
  <si>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</si>
  <si>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</si>
  <si>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</si>
  <si>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</si>
  <si>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</si>
  <si>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</si>
  <si>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</si>
  <si>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</si>
  <si>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</si>
  <si>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</si>
  <si>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</si>
  <si>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</si>
  <si>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</si>
  <si>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</si>
  <si>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</si>
  <si>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</si>
  <si>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</si>
  <si>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</si>
  <si>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</si>
  <si>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</si>
  <si>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</si>
  <si>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</si>
  <si>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</si>
  <si>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</si>
  <si>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</si>
  <si>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</si>
  <si>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</si>
  <si>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</si>
  <si>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</si>
  <si>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</si>
  <si>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</si>
  <si>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</si>
  <si>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</si>
  <si>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</si>
  <si>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</si>
  <si>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</si>
  <si>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</si>
  <si>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</si>
  <si>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</si>
  <si>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</si>
  <si>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</si>
  <si>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</si>
  <si>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</si>
  <si>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</si>
  <si>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</si>
  <si>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</si>
  <si>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</si>
  <si>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</si>
  <si>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</si>
  <si>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</si>
  <si>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</si>
  <si>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</si>
  <si>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</si>
  <si>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</si>
  <si>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</si>
  <si>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</si>
  <si>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</si>
  <si>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</si>
  <si>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</si>
  <si>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</si>
  <si>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</si>
  <si>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</si>
  <si>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</si>
  <si>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</si>
  <si>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</si>
  <si>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</si>
  <si>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</si>
  <si>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</si>
  <si>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</si>
  <si>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</si>
  <si>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</si>
  <si>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</si>
  <si>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</si>
  <si>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</si>
  <si>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</si>
  <si>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</si>
  <si>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</si>
  <si>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</si>
  <si>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</si>
  <si>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</si>
  <si>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</si>
  <si>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</si>
  <si>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</si>
  <si>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</si>
  <si>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</si>
  <si>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</si>
  <si>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</si>
  <si>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</si>
  <si>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</si>
  <si>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</si>
  <si>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</si>
  <si>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</si>
  <si>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</si>
  <si>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</si>
  <si>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</si>
  <si>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</si>
  <si>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</si>
  <si>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</si>
  <si>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</si>
  <si>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</si>
  <si>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</si>
  <si>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</si>
  <si>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</si>
  <si>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</si>
  <si>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</si>
  <si>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</si>
  <si>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</si>
  <si>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</si>
  <si>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</si>
  <si>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</si>
  <si>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</si>
  <si>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</si>
  <si>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</si>
  <si>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</si>
  <si>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</si>
  <si>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</si>
  <si>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</si>
  <si>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</si>
  <si>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</si>
  <si>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</si>
  <si>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</si>
  <si>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</si>
  <si>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</si>
  <si>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</si>
  <si>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</si>
  <si>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</si>
  <si>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</si>
  <si>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</si>
  <si>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</si>
  <si>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</si>
  <si>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</si>
  <si>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</si>
  <si>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</si>
  <si>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</si>
  <si>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</si>
  <si>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</si>
  <si>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</si>
  <si>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</si>
  <si>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</si>
  <si>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</si>
  <si>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</si>
  <si>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</si>
  <si>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</si>
  <si>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</si>
  <si>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</si>
  <si>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</si>
  <si>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</si>
  <si>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</si>
  <si>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</si>
  <si>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</si>
  <si>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</si>
  <si>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</si>
  <si>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</si>
  <si>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</si>
  <si>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</si>
  <si>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</si>
  <si>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</si>
  <si>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</si>
  <si>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</si>
  <si>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</si>
  <si>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</si>
  <si>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</si>
  <si>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</si>
  <si>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</si>
  <si>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</si>
  <si>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</si>
  <si>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</si>
  <si>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</si>
  <si>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</si>
  <si>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</si>
  <si>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</si>
  <si>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</si>
  <si>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</si>
  <si>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</si>
  <si>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</si>
  <si>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</si>
  <si>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</si>
  <si>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</si>
  <si>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</si>
  <si>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</si>
  <si>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</si>
  <si>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</si>
  <si>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</si>
  <si>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</si>
  <si>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</si>
  <si>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</si>
  <si>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</si>
  <si>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</si>
  <si>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</si>
  <si>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</si>
  <si>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</si>
  <si>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</si>
  <si>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</si>
  <si>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</si>
  <si>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</si>
  <si>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</si>
  <si>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</si>
  <si>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</si>
  <si>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</si>
  <si>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</si>
  <si>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</si>
  <si>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</si>
  <si>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</si>
  <si>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</si>
  <si>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</si>
  <si>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</si>
  <si>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</si>
  <si>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</si>
  <si>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</si>
  <si>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</si>
  <si>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</si>
  <si>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</si>
  <si>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</si>
  <si>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</si>
  <si>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</si>
  <si>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</si>
  <si>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</si>
  <si>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</si>
  <si>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</si>
  <si>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</si>
  <si>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</si>
  <si>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</si>
  <si>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</si>
  <si>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</si>
  <si>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</si>
  <si>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</si>
  <si>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</si>
  <si>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</si>
  <si>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</si>
  <si>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</si>
  <si>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</si>
  <si>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</si>
  <si>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</si>
  <si>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</si>
  <si>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</si>
  <si>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</si>
  <si>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</si>
  <si>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</si>
  <si>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</si>
  <si>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</si>
  <si>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</si>
  <si>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</si>
  <si>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</si>
  <si>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</si>
  <si>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</si>
  <si>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</si>
  <si>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</si>
  <si>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</si>
  <si>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</si>
  <si>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</si>
  <si>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</si>
  <si>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</si>
  <si>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</si>
  <si>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</si>
  <si>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</si>
  <si>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</si>
  <si>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</si>
  <si>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</si>
  <si>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</si>
  <si>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</si>
  <si>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</si>
  <si>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</si>
  <si>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</si>
  <si>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</si>
  <si>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</si>
  <si>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</si>
  <si>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</si>
  <si>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</si>
  <si>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</si>
  <si>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</si>
  <si>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</si>
  <si>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</si>
  <si>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</si>
  <si>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</si>
  <si>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</si>
  <si>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</si>
  <si>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</si>
  <si>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</si>
  <si>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</si>
  <si>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</si>
  <si>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</si>
  <si>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</si>
  <si>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</si>
  <si>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</si>
  <si>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</si>
  <si>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</si>
  <si>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</si>
  <si>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</si>
  <si>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</si>
  <si>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</si>
  <si>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</si>
  <si>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</si>
  <si>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</si>
  <si>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</si>
  <si>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</si>
  <si>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</si>
  <si>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</si>
  <si>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</si>
  <si>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</si>
  <si>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</si>
  <si>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</si>
  <si>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</si>
  <si>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</si>
  <si>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</si>
  <si>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</si>
  <si>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</si>
  <si>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</si>
  <si>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</si>
  <si>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</si>
  <si>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</si>
  <si>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</si>
  <si>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</si>
  <si>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</si>
  <si>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</si>
  <si>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</si>
  <si>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</si>
  <si>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</si>
  <si>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</si>
  <si>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</si>
  <si>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</si>
  <si>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</si>
  <si>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</si>
  <si>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</si>
  <si>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</si>
  <si>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</si>
  <si>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</si>
  <si>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</si>
  <si>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</si>
  <si>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</si>
  <si>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</si>
  <si>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</si>
  <si>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</si>
  <si>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</si>
  <si>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</si>
  <si>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</si>
  <si>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</si>
  <si>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</si>
  <si>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</si>
  <si>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</si>
  <si>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</si>
  <si>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</si>
  <si>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</si>
  <si>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</si>
  <si>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</si>
  <si>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</si>
  <si>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</si>
  <si>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</si>
  <si>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</si>
  <si>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</si>
  <si>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</si>
  <si>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</si>
  <si>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</si>
  <si>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</si>
  <si>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</si>
  <si>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</si>
  <si>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</si>
  <si>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</si>
  <si>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</si>
  <si>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</si>
  <si>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</si>
  <si>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</si>
  <si>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</si>
  <si>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</si>
  <si>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</si>
  <si>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</si>
  <si>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</si>
  <si>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</si>
  <si>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</si>
  <si>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</si>
  <si>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</si>
  <si>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</si>
  <si>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</si>
  <si>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</si>
  <si>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</si>
  <si>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</si>
  <si>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</si>
  <si>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</si>
  <si>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</si>
  <si>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</si>
  <si>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</si>
  <si>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</si>
  <si>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</si>
  <si>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</si>
  <si>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</si>
  <si>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</si>
  <si>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</si>
  <si>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</si>
  <si>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</si>
  <si>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</si>
  <si>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</si>
  <si>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</si>
  <si>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</si>
  <si>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</si>
  <si>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</si>
  <si>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</si>
  <si>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</si>
  <si>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</si>
  <si>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</si>
  <si>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</si>
  <si>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</si>
  <si>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</si>
  <si>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</si>
  <si>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</si>
  <si>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</si>
  <si>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</si>
  <si>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</si>
  <si>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</si>
  <si>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</si>
  <si>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</si>
  <si>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</si>
  <si>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</si>
  <si>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</si>
  <si>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</si>
  <si>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</si>
  <si>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</si>
  <si>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</si>
  <si>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</si>
  <si>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</si>
  <si>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</si>
  <si>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</si>
  <si>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</si>
  <si>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</si>
  <si>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</si>
  <si>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</si>
  <si>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</si>
  <si>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</si>
  <si>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</si>
  <si>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</si>
  <si>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</si>
  <si>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</si>
  <si>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</si>
  <si>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</si>
  <si>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</si>
  <si>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</si>
  <si>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</si>
  <si>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</si>
  <si>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</si>
  <si>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</si>
  <si>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</si>
  <si>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</si>
  <si>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</si>
  <si>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</si>
  <si>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</si>
  <si>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</si>
  <si>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</si>
  <si>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</si>
  <si>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</si>
  <si>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</si>
  <si>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</si>
  <si>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</si>
  <si>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</si>
  <si>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</si>
  <si>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</si>
  <si>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</si>
  <si>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</si>
  <si>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</si>
  <si>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</si>
  <si>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</si>
  <si>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</si>
  <si>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</si>
  <si>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</si>
  <si>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</si>
  <si>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</si>
  <si>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</si>
  <si>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</si>
  <si>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</si>
  <si>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</si>
  <si>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</si>
  <si>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</si>
  <si>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</si>
  <si>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</si>
  <si>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</si>
  <si>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</si>
  <si>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</si>
  <si>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</si>
  <si>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</si>
  <si>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</si>
  <si>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</si>
  <si>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</si>
  <si>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</si>
  <si>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</si>
  <si>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</si>
  <si>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</si>
  <si>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</si>
  <si>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</si>
  <si>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</si>
  <si>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</si>
  <si>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</si>
  <si>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</si>
  <si>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</si>
  <si>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</si>
  <si>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</si>
  <si>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</si>
  <si>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</si>
  <si>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</si>
  <si>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</si>
  <si>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</si>
  <si>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</si>
  <si>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</si>
  <si>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</si>
  <si>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</si>
  <si>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</si>
  <si>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</si>
  <si>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</si>
  <si>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</si>
  <si>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</si>
  <si>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</si>
  <si>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</si>
  <si>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</si>
  <si>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</si>
  <si>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</si>
  <si>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</si>
  <si>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</si>
  <si>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</si>
  <si>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</si>
  <si>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</si>
  <si>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</si>
  <si>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</si>
  <si>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</si>
  <si>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</si>
  <si>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</si>
  <si>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</si>
  <si>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</si>
  <si>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</si>
  <si>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</si>
  <si>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</si>
  <si>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</si>
  <si>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</si>
  <si>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</si>
  <si>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</si>
  <si>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</si>
  <si>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</si>
  <si>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</si>
  <si>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</si>
  <si>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</si>
  <si>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</si>
  <si>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</si>
  <si>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</si>
  <si>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</si>
  <si>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</si>
  <si>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</si>
  <si>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</si>
  <si>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</si>
  <si>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</si>
  <si>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</si>
  <si>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</si>
  <si>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</si>
  <si>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</si>
  <si>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</si>
  <si>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</si>
  <si>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</si>
  <si>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</si>
  <si>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</si>
  <si>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</si>
  <si>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</si>
  <si>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</si>
  <si>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</si>
  <si>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</si>
  <si>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</si>
  <si>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</si>
  <si>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</si>
  <si>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</si>
  <si>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</si>
  <si>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</si>
  <si>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</si>
  <si>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</si>
  <si>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</si>
  <si>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</si>
  <si>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</si>
  <si>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</si>
  <si>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</si>
  <si>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</si>
  <si>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</si>
  <si>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</si>
  <si>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</si>
  <si>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</si>
  <si>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</si>
  <si>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</si>
  <si>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</si>
  <si>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</si>
  <si>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</si>
  <si>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</si>
  <si>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</si>
  <si>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</si>
  <si>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</si>
  <si>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</si>
  <si>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</si>
  <si>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</si>
  <si>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</si>
  <si>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</si>
  <si>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</si>
  <si>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</si>
  <si>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</si>
  <si>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</si>
  <si>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</si>
  <si>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</si>
  <si>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</si>
  <si>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</si>
  <si>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</si>
  <si>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</si>
  <si>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</si>
  <si>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</si>
  <si>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</si>
  <si>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</si>
  <si>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</si>
  <si>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</si>
  <si>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</si>
  <si>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</si>
  <si>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</si>
  <si>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</si>
  <si>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</si>
  <si>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</si>
  <si>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</si>
  <si>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</si>
  <si>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</si>
  <si>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</si>
  <si>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</si>
  <si>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</si>
  <si>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</si>
  <si>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</si>
  <si>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</si>
  <si>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</si>
  <si>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</si>
  <si>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</si>
  <si>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</si>
  <si>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</si>
  <si>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</si>
  <si>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</si>
  <si>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</si>
  <si>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</si>
  <si>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</si>
  <si>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</si>
  <si>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</si>
  <si>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</si>
  <si>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</si>
  <si>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</si>
  <si>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</si>
  <si>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</si>
  <si>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</si>
  <si>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</si>
  <si>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</si>
  <si>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</si>
  <si>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</si>
  <si>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</si>
  <si>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</si>
  <si>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</si>
  <si>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</si>
  <si>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</si>
  <si>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</si>
  <si>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</si>
  <si>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</si>
  <si>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</si>
  <si>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</si>
  <si>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</si>
  <si>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</si>
  <si>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</si>
  <si>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</si>
  <si>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</si>
  <si>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</si>
  <si>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</si>
  <si>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</si>
  <si>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</si>
  <si>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</si>
  <si>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</si>
  <si>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</si>
  <si>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</si>
  <si>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</si>
  <si>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</si>
  <si>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</si>
  <si>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</si>
  <si>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</si>
  <si>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</si>
  <si>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</si>
  <si>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</si>
  <si>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</si>
  <si>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</si>
  <si>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</si>
  <si>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</si>
  <si>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</si>
  <si>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</si>
  <si>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</si>
  <si>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</si>
  <si>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</si>
  <si>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</si>
  <si>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</si>
  <si>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</si>
  <si>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</si>
  <si>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</si>
  <si>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</si>
  <si>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</si>
  <si>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</si>
  <si>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</si>
  <si>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</si>
  <si>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</si>
  <si>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</si>
  <si>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</si>
  <si>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</si>
  <si>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</si>
  <si>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</si>
  <si>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</si>
  <si>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</si>
  <si>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</si>
  <si>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</si>
  <si>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</si>
  <si>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</si>
  <si>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</si>
  <si>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</si>
  <si>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</si>
  <si>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</si>
  <si>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</si>
  <si>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</si>
  <si>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</si>
  <si>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</si>
  <si>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</si>
  <si>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</si>
  <si>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</si>
  <si>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</si>
  <si>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</si>
  <si>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</si>
  <si>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</si>
  <si>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</si>
  <si>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</si>
  <si>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</si>
  <si>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</si>
  <si>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</si>
  <si>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</si>
  <si>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</si>
  <si>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</si>
  <si>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</si>
  <si>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</si>
  <si>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</si>
  <si>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</si>
  <si>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</si>
  <si>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</si>
  <si>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</si>
  <si>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</si>
  <si>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</si>
  <si>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</si>
  <si>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</si>
  <si>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</si>
  <si>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</si>
  <si>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</si>
  <si>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</si>
  <si>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</si>
  <si>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</si>
  <si>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</si>
  <si>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</si>
  <si>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</si>
  <si>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</si>
  <si>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</si>
  <si>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</si>
  <si>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</si>
  <si>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</si>
  <si>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</si>
  <si>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</si>
  <si>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</si>
  <si>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</si>
  <si>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</si>
  <si>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</si>
  <si>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</si>
  <si>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</si>
  <si>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</si>
  <si>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</si>
  <si>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</si>
  <si>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</si>
  <si>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</si>
  <si>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</si>
  <si>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</si>
  <si>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</si>
  <si>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</si>
  <si>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</si>
  <si>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</si>
  <si>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</si>
  <si>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</si>
  <si>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</si>
  <si>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</si>
  <si>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</si>
  <si>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</si>
  <si>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</si>
  <si>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</si>
  <si>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</si>
  <si>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</si>
  <si>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</si>
  <si>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</si>
  <si>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</si>
  <si>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</si>
  <si>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</si>
  <si>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</si>
  <si>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</si>
  <si>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</si>
  <si>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</si>
  <si>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</si>
  <si>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</si>
  <si>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</si>
  <si>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</si>
  <si>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</si>
  <si>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</si>
  <si>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</si>
  <si>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</si>
  <si>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</si>
  <si>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</si>
  <si>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</si>
  <si>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</si>
  <si>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</si>
  <si>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</si>
  <si>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</si>
  <si>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</si>
  <si>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</si>
  <si>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</si>
  <si>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</si>
  <si>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</si>
  <si>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</si>
  <si>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</si>
  <si>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</si>
  <si>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</si>
  <si>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</si>
  <si>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</si>
  <si>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</si>
  <si>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</si>
  <si>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</si>
  <si>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</si>
  <si>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</si>
  <si>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</si>
  <si>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</si>
  <si>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</si>
  <si>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</si>
  <si>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</si>
  <si>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</si>
  <si>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</si>
  <si>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</si>
  <si>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</si>
  <si>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</si>
  <si>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</si>
  <si>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</si>
  <si>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</si>
  <si>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</si>
  <si>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</si>
  <si>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</si>
  <si>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</si>
  <si>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</si>
  <si>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</si>
  <si>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</si>
  <si>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</si>
  <si>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</si>
  <si>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</si>
  <si>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</si>
  <si>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</si>
  <si>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</si>
  <si>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</si>
  <si>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</si>
  <si>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</si>
  <si>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</si>
  <si>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</si>
  <si>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</si>
  <si>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</si>
  <si>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</si>
  <si>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</si>
  <si>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</si>
  <si>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</si>
  <si>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</si>
  <si>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</si>
  <si>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</si>
  <si>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</si>
  <si>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</si>
  <si>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</si>
  <si>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</si>
  <si>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</si>
  <si>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</si>
  <si>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</si>
  <si>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</si>
  <si>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</si>
  <si>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</si>
  <si>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</si>
  <si>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</si>
  <si>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</si>
  <si>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</si>
  <si>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</si>
  <si>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</si>
  <si>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</si>
  <si>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</si>
  <si>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</si>
  <si>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</si>
  <si>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</si>
  <si>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</si>
  <si>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</si>
  <si>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</si>
  <si>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</si>
  <si>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</si>
  <si>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</si>
  <si>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</si>
  <si>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</si>
  <si>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</si>
  <si>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</si>
  <si>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</si>
  <si>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</si>
  <si>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</si>
  <si>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</si>
  <si>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</si>
  <si>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</si>
  <si>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</si>
  <si>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</si>
  <si>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</si>
  <si>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</si>
  <si>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</si>
  <si>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</si>
  <si>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</si>
  <si>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</si>
  <si>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</si>
  <si>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</si>
  <si>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</si>
  <si>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</si>
  <si>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</si>
  <si>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</si>
  <si>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</si>
  <si>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</si>
  <si>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</si>
  <si>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</si>
  <si>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</si>
  <si>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</si>
  <si>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</si>
  <si>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</si>
  <si>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</si>
  <si>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</si>
  <si>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</si>
  <si>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</si>
  <si>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</si>
  <si>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</si>
  <si>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</si>
  <si>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</si>
  <si>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</si>
  <si>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</si>
  <si>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</si>
  <si>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</si>
  <si>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</si>
  <si>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</si>
  <si>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</si>
  <si>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</si>
  <si>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</si>
  <si>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</si>
  <si>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</si>
  <si>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</si>
  <si>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</si>
  <si>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</si>
  <si>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</si>
  <si>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</si>
  <si>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</si>
  <si>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</si>
  <si>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</si>
  <si>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</si>
  <si>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</si>
  <si>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</si>
  <si>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</si>
  <si>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</si>
  <si>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</si>
  <si>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</si>
  <si>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</si>
  <si>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</si>
  <si>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</si>
  <si>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</si>
  <si>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</si>
  <si>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</si>
  <si>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</si>
  <si>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</si>
  <si>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</si>
  <si>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</si>
  <si>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</si>
  <si>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</si>
  <si>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</si>
  <si>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</si>
  <si>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</si>
  <si>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</si>
  <si>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</si>
  <si>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</si>
  <si>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</si>
  <si>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</si>
  <si>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</si>
  <si>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</si>
  <si>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</si>
  <si>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</si>
  <si>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</si>
  <si>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</si>
  <si>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</si>
  <si>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</si>
  <si>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</si>
  <si>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</si>
  <si>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</si>
  <si>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</si>
  <si>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</si>
  <si>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</si>
  <si>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</si>
  <si>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</si>
  <si>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</si>
  <si>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</si>
  <si>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</si>
  <si>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</si>
  <si>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</si>
  <si>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</si>
  <si>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</si>
  <si>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</si>
  <si>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</si>
  <si>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</si>
  <si>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</si>
  <si>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</si>
  <si>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</si>
  <si>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</si>
  <si>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</si>
  <si>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</si>
  <si>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</si>
  <si>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</si>
  <si>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</si>
  <si>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</si>
  <si>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</si>
  <si>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</si>
  <si>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</si>
  <si>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</si>
  <si>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</si>
  <si>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</si>
  <si>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</si>
  <si>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</si>
  <si>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</si>
  <si>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</si>
  <si>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</si>
  <si>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</si>
  <si>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</si>
  <si>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</si>
  <si>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</si>
  <si>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</si>
  <si>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</si>
  <si>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</si>
  <si>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</si>
  <si>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</si>
  <si>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</si>
  <si>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</si>
  <si>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</si>
  <si>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</si>
  <si>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</si>
  <si>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</si>
  <si>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</si>
  <si>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</si>
  <si>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</si>
  <si>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</si>
  <si>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</si>
  <si>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</si>
  <si>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</si>
  <si>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</si>
  <si>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</si>
  <si>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</si>
  <si>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</si>
  <si>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</si>
  <si>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</si>
  <si>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</si>
  <si>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</si>
  <si>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</si>
  <si>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</si>
  <si>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</si>
  <si>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</si>
  <si>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</si>
  <si>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</si>
  <si>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</si>
  <si>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</si>
  <si>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</si>
  <si>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</si>
  <si>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</si>
  <si>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</si>
  <si>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</si>
  <si>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</si>
  <si>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</si>
  <si>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</si>
  <si>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</si>
  <si>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</si>
  <si>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</si>
  <si>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</si>
  <si>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</si>
  <si>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</si>
  <si>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</si>
  <si>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</si>
  <si>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</si>
  <si>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</si>
  <si>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</si>
  <si>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</si>
  <si>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</si>
  <si>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</si>
  <si>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</si>
  <si>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</si>
  <si>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</si>
  <si>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</si>
  <si>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</si>
  <si>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</si>
  <si>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</si>
  <si>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</si>
  <si>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</si>
  <si>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</si>
  <si>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</si>
  <si>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</si>
  <si>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</si>
  <si>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</si>
  <si>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</si>
  <si>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</si>
  <si>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</si>
  <si>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</si>
  <si>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</si>
  <si>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</si>
  <si>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</si>
  <si>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</si>
  <si>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</si>
  <si>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</si>
  <si>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</si>
  <si>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</si>
  <si>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</si>
  <si>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</si>
  <si>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</si>
  <si>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</si>
  <si>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</si>
  <si>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</si>
  <si>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</si>
  <si>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</si>
  <si>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</si>
  <si>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</si>
  <si>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</si>
  <si>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</si>
  <si>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</si>
  <si>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</si>
  <si>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</si>
  <si>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</si>
  <si>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</si>
  <si>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</si>
  <si>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</si>
  <si>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</si>
  <si>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</si>
  <si>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</si>
  <si>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</si>
  <si>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</si>
  <si>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</si>
  <si>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</si>
  <si>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</si>
  <si>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</si>
  <si>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</si>
  <si>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</si>
  <si>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</si>
  <si>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</si>
  <si>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</si>
  <si>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</si>
  <si>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</si>
  <si>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</si>
  <si>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</si>
  <si>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</si>
  <si>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</si>
  <si>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</si>
  <si>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</si>
  <si>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</si>
  <si>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</si>
  <si>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</si>
  <si>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</si>
  <si>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</si>
  <si>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</si>
  <si>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</si>
  <si>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</si>
  <si>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</si>
  <si>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</si>
  <si>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</si>
  <si>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</si>
  <si>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</si>
  <si>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</si>
  <si>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</si>
  <si>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</si>
  <si>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</si>
  <si>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</si>
  <si>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</si>
  <si>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</si>
  <si>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</si>
  <si>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</si>
  <si>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</si>
  <si>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</si>
  <si>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</si>
  <si>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</si>
  <si>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</si>
  <si>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</si>
  <si>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</si>
  <si>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</si>
  <si>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</si>
  <si>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</si>
  <si>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</si>
  <si>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</si>
  <si>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</si>
  <si>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</si>
  <si>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</si>
  <si>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</si>
  <si>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</si>
  <si>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</si>
  <si>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</si>
  <si>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</si>
  <si>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</si>
  <si>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</si>
  <si>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</si>
  <si>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</si>
  <si>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</si>
  <si>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</si>
  <si>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</si>
  <si>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</si>
  <si>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</si>
  <si>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</si>
  <si>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</si>
  <si>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</si>
  <si>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</si>
  <si>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</si>
  <si>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</si>
  <si>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</si>
  <si>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</si>
  <si>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</si>
  <si>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</si>
  <si>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</si>
  <si>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</si>
  <si>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</si>
  <si>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</si>
  <si>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</si>
  <si>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</si>
  <si>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</si>
  <si>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</si>
  <si>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</si>
  <si>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</si>
  <si>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</si>
  <si>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</si>
  <si>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</si>
  <si>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</si>
  <si>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</si>
  <si>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</si>
  <si>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</si>
  <si>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</si>
  <si>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</si>
  <si>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</si>
  <si>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</si>
  <si>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</si>
  <si>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</si>
  <si>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</si>
  <si>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</si>
  <si>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</si>
  <si>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</si>
  <si>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</si>
  <si>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</si>
  <si>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</si>
  <si>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</si>
  <si>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</si>
  <si>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</si>
  <si>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</si>
  <si>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</si>
  <si>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</si>
  <si>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</si>
  <si>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</si>
  <si>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</si>
  <si>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</si>
  <si>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</si>
  <si>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</si>
  <si>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</si>
  <si>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</si>
  <si>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</si>
  <si>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</si>
  <si>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</si>
  <si>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</si>
  <si>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</si>
  <si>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</si>
  <si>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</si>
  <si>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</si>
  <si>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</si>
  <si>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</si>
  <si>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</si>
  <si>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</si>
  <si>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</si>
  <si>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</si>
  <si>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</si>
  <si>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</si>
  <si>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</si>
  <si>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</si>
  <si>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</si>
  <si>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</si>
  <si>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</si>
  <si>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</si>
  <si>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</si>
  <si>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</si>
  <si>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</si>
  <si>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</si>
  <si>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</si>
  <si>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</si>
  <si>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</si>
  <si>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</si>
  <si>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</si>
  <si>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</si>
  <si>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</si>
  <si>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</si>
  <si>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</si>
  <si>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</si>
  <si>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</si>
  <si>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</si>
  <si>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</si>
  <si>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</si>
  <si>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</si>
  <si>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</si>
  <si>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</si>
  <si>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</si>
  <si>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</si>
  <si>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</si>
  <si>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</si>
  <si>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</si>
  <si>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</si>
  <si>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</si>
  <si>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</si>
  <si>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</si>
  <si>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</si>
  <si>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</si>
  <si>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</si>
  <si>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</si>
  <si>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</si>
  <si>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</si>
  <si>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</si>
  <si>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</si>
  <si>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</si>
  <si>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</si>
  <si>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</si>
  <si>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</si>
  <si>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</si>
  <si>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</si>
  <si>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</si>
  <si>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</si>
  <si>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</si>
  <si>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</si>
  <si>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</si>
  <si>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</si>
  <si>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</si>
  <si>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</si>
  <si>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</si>
  <si>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</si>
  <si>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</si>
  <si>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</si>
  <si>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</si>
  <si>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</si>
  <si>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</si>
  <si>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</si>
  <si>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</si>
  <si>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</si>
  <si>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</si>
  <si>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</si>
  <si>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</si>
  <si>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</si>
  <si>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</si>
  <si>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</si>
  <si>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</si>
  <si>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</si>
  <si>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</si>
  <si>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</si>
  <si>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</si>
  <si>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</si>
  <si>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</si>
  <si>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</si>
  <si>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</si>
  <si>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</si>
  <si>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</si>
  <si>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</si>
  <si>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</si>
  <si>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</si>
  <si>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</si>
  <si>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</si>
  <si>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</si>
  <si>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</si>
  <si>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</si>
  <si>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</si>
  <si>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</si>
  <si>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</si>
  <si>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</si>
  <si>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</si>
  <si>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</si>
  <si>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</si>
  <si>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</si>
  <si>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</si>
  <si>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</si>
  <si>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</si>
  <si>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</si>
  <si>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</si>
  <si>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</si>
  <si>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</si>
  <si>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</si>
  <si>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</si>
  <si>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</si>
  <si>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</si>
  <si>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</si>
  <si>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</si>
  <si>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</si>
  <si>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</si>
  <si>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</si>
  <si>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</si>
  <si>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</si>
  <si>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</si>
  <si>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</si>
  <si>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</si>
  <si>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</si>
  <si>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</si>
  <si>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</si>
  <si>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</si>
  <si>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</si>
  <si>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</si>
  <si>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</si>
  <si>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</si>
  <si>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</si>
  <si>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</si>
  <si>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</si>
  <si>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</si>
  <si>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</si>
  <si>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</si>
  <si>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</si>
  <si>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</si>
  <si>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</si>
  <si>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</si>
  <si>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</si>
  <si>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</si>
  <si>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</si>
  <si>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</si>
  <si>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</si>
  <si>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</si>
  <si>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</si>
  <si>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</si>
  <si>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</si>
  <si>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</si>
  <si>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</si>
  <si>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</si>
  <si>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</si>
  <si>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</si>
  <si>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</si>
  <si>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</si>
  <si>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</si>
  <si>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</si>
  <si>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</si>
  <si>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</si>
  <si>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</si>
  <si>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</si>
  <si>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</si>
  <si>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</si>
  <si>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</si>
  <si>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</si>
  <si>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</si>
  <si>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</si>
  <si>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</si>
  <si>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</si>
  <si>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</si>
  <si>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</si>
  <si>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</si>
  <si>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</si>
  <si>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</si>
  <si>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</si>
  <si>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</si>
  <si>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</si>
  <si>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</si>
  <si>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</si>
  <si>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</si>
  <si>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</si>
  <si>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</si>
  <si>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</si>
  <si>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</si>
  <si>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</si>
  <si>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</si>
  <si>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</si>
  <si>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</si>
  <si>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</si>
  <si>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</si>
  <si>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</si>
  <si>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</si>
  <si>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</si>
  <si>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</si>
  <si>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</si>
  <si>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</si>
  <si>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</si>
  <si>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</si>
  <si>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</si>
  <si>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</si>
  <si>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</si>
  <si>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</si>
  <si>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</si>
  <si>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</si>
  <si>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</si>
  <si>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</si>
  <si>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</si>
  <si>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</si>
  <si>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</si>
  <si>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</si>
  <si>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</si>
  <si>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</si>
  <si>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</si>
  <si>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</si>
  <si>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</si>
  <si>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</si>
  <si>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</si>
  <si>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</si>
  <si>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</si>
  <si>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</si>
  <si>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</si>
  <si>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</si>
  <si>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</si>
  <si>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</si>
  <si>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</si>
  <si>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</si>
  <si>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</si>
  <si>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</si>
  <si>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</si>
  <si>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</si>
  <si>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</si>
  <si>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</si>
  <si>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</si>
  <si>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</si>
  <si>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</si>
  <si>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</si>
  <si>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</si>
  <si>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</si>
  <si>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</si>
  <si>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</si>
  <si>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</si>
  <si>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</si>
  <si>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</si>
  <si>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</si>
  <si>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</si>
  <si>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</si>
  <si>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</si>
  <si>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</si>
  <si>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</si>
  <si>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</si>
  <si>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</si>
  <si>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</si>
  <si>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</si>
  <si>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</si>
  <si>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</si>
  <si>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</si>
  <si>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</si>
  <si>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</si>
  <si>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</si>
  <si>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</si>
  <si>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</si>
  <si>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</si>
  <si>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</si>
  <si>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</si>
  <si>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</si>
  <si>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</si>
  <si>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</si>
  <si>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</si>
  <si>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</si>
  <si>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</si>
  <si>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</si>
  <si>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</si>
  <si>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</si>
  <si>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</si>
  <si>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</si>
  <si>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</si>
  <si>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</si>
  <si>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</si>
  <si>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</si>
  <si>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</si>
  <si>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</si>
  <si>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</si>
  <si>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</si>
  <si>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</si>
  <si>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</si>
  <si>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</si>
  <si>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</si>
  <si>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</si>
  <si>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</si>
  <si>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</si>
  <si>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</si>
  <si>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</si>
  <si>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</si>
  <si>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</si>
  <si>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</si>
  <si>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</si>
  <si>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</si>
  <si>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</si>
  <si>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</si>
  <si>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</si>
  <si>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</si>
  <si>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</si>
  <si>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</si>
  <si>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</si>
  <si>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</si>
  <si>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</si>
  <si>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</si>
  <si>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</si>
  <si>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</si>
  <si>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</si>
  <si>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</si>
  <si>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</si>
  <si>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</si>
  <si>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</si>
  <si>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</si>
  <si>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</si>
  <si>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</si>
  <si>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</si>
  <si>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</si>
  <si>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</si>
  <si>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</si>
  <si>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</si>
  <si>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</si>
  <si>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</si>
  <si>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</si>
  <si>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</si>
  <si>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</si>
  <si>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</si>
  <si>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</si>
  <si>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</si>
  <si>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</si>
  <si>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</si>
  <si>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</si>
  <si>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</si>
  <si>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</si>
  <si>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</si>
  <si>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</si>
  <si>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</si>
  <si>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</si>
  <si>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</si>
  <si>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</si>
  <si>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</si>
  <si>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</si>
  <si>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</si>
  <si>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</si>
  <si>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</si>
  <si>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</si>
  <si>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</si>
  <si>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</si>
  <si>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</si>
  <si>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</si>
  <si>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</si>
  <si>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</si>
  <si>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</si>
  <si>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</si>
  <si>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</si>
  <si>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</si>
  <si>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</si>
  <si>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</si>
  <si>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</si>
  <si>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</si>
  <si>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</si>
  <si>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</si>
  <si>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</si>
  <si>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</si>
  <si>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</si>
  <si>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</si>
  <si>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</si>
  <si>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</si>
  <si>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</si>
  <si>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</si>
  <si>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</si>
  <si>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</si>
  <si>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</si>
  <si>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</si>
  <si>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</si>
  <si>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</si>
  <si>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</si>
  <si>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</si>
  <si>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</si>
  <si>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</si>
  <si>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</si>
  <si>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</si>
  <si>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</si>
  <si>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</si>
  <si>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</si>
  <si>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</si>
  <si>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</si>
  <si>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</si>
  <si>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</si>
  <si>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</si>
  <si>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</si>
  <si>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</si>
  <si>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</si>
  <si>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</si>
  <si>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</si>
  <si>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</si>
  <si>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</si>
  <si>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</si>
  <si>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</si>
  <si>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</si>
  <si>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</si>
  <si>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</si>
  <si>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</si>
  <si>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</si>
  <si>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</si>
  <si>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</si>
  <si>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</si>
  <si>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</si>
  <si>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</si>
  <si>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</si>
  <si>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</si>
  <si>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</si>
  <si>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</si>
  <si>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</si>
  <si>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</si>
  <si>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</si>
  <si>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</si>
  <si>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</si>
  <si>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</si>
  <si>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</si>
  <si>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</si>
  <si>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</si>
  <si>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</si>
  <si>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</si>
  <si>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</si>
  <si>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</si>
  <si>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</si>
  <si>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</si>
  <si>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</si>
  <si>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</si>
  <si>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</si>
  <si>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</si>
  <si>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</si>
  <si>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</si>
  <si>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</si>
  <si>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</si>
  <si>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</si>
  <si>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</si>
  <si>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</si>
  <si>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</si>
  <si>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</si>
  <si>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</si>
  <si>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</si>
  <si>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</si>
  <si>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</si>
  <si>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</si>
  <si>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</si>
  <si>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</si>
  <si>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</si>
  <si>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</si>
  <si>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</si>
  <si>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</si>
  <si>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</si>
  <si>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</si>
  <si>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</si>
  <si>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</si>
  <si>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</si>
  <si>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</si>
  <si>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</si>
  <si>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</si>
  <si>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</si>
  <si>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</si>
  <si>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</si>
  <si>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</si>
  <si>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</si>
  <si>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</si>
  <si>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</si>
  <si>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</si>
  <si>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</si>
  <si>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</si>
  <si>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</si>
  <si>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</si>
  <si>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</si>
  <si>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</si>
  <si>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</si>
  <si>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</si>
  <si>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</si>
  <si>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</si>
  <si>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</si>
  <si>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</si>
  <si>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</si>
  <si>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</si>
  <si>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</si>
  <si>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</si>
  <si>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</si>
  <si>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</si>
  <si>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</si>
  <si>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</si>
  <si>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</si>
  <si>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</si>
  <si>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</si>
  <si>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</si>
  <si>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</si>
  <si>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</si>
  <si>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</si>
  <si>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</si>
  <si>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</si>
  <si>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</si>
  <si>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</si>
  <si>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</si>
  <si>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</si>
  <si>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</si>
  <si>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</si>
  <si>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</si>
  <si>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</si>
  <si>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</si>
  <si>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</si>
  <si>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</si>
  <si>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</si>
  <si>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</si>
  <si>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</si>
  <si>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</si>
  <si>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</si>
  <si>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</si>
  <si>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</si>
  <si>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</si>
  <si>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</si>
  <si>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</si>
  <si>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</si>
  <si>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</si>
  <si>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</si>
  <si>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</si>
  <si>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</si>
  <si>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</si>
  <si>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</si>
  <si>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</si>
  <si>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</si>
  <si>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</si>
  <si>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</si>
  <si>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</si>
  <si>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</si>
  <si>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</si>
  <si>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</si>
  <si>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</si>
  <si>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</si>
  <si>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</si>
  <si>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</si>
  <si>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</si>
  <si>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</si>
  <si>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</si>
  <si>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</si>
  <si>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</si>
  <si>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</si>
  <si>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</si>
  <si>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</si>
  <si>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</si>
  <si>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</si>
  <si>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</si>
  <si>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</si>
  <si>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</si>
  <si>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</si>
  <si>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</si>
  <si>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</si>
  <si>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</si>
  <si>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</si>
  <si>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</si>
  <si>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</si>
  <si>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</si>
  <si>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</si>
  <si>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</si>
  <si>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</si>
  <si>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</si>
  <si>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</si>
  <si>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</si>
  <si>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</si>
  <si>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</si>
  <si>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</si>
  <si>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</si>
  <si>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</si>
  <si>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</si>
  <si>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</si>
  <si>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</si>
  <si>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</si>
  <si>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</si>
  <si>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</si>
  <si>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</si>
  <si>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</si>
  <si>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</si>
  <si>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</si>
  <si>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</si>
  <si>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</si>
  <si>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</si>
  <si>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</si>
  <si>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</si>
  <si>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</si>
  <si>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</si>
  <si>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</si>
  <si>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</si>
  <si>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</si>
  <si>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</si>
  <si>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</si>
  <si>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</si>
  <si>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</si>
  <si>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</si>
  <si>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</si>
  <si>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</si>
  <si>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</si>
  <si>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</si>
  <si>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</si>
  <si>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</si>
  <si>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</si>
  <si>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</si>
  <si>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</si>
  <si>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</si>
  <si>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</si>
  <si>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</si>
  <si>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</si>
  <si>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</si>
  <si>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</si>
  <si>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</si>
  <si>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</si>
  <si>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</si>
  <si>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</si>
  <si>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</si>
  <si>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</si>
  <si>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</si>
  <si>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</si>
  <si>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</si>
  <si>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</si>
  <si>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</si>
  <si>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</si>
  <si>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</si>
  <si>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</si>
  <si>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</si>
  <si>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</si>
  <si>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</si>
  <si>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</si>
  <si>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</si>
  <si>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</si>
  <si>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</si>
  <si>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</si>
  <si>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</si>
  <si>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</si>
  <si>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</si>
  <si>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</si>
  <si>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</si>
  <si>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</si>
  <si>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</si>
  <si>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</si>
  <si>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</si>
  <si>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</si>
  <si>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</si>
  <si>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</si>
  <si>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</si>
  <si>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</si>
  <si>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</si>
  <si>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</si>
  <si>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</si>
  <si>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</si>
  <si>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</si>
  <si>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</si>
  <si>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</si>
  <si>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</si>
  <si>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</si>
  <si>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</si>
  <si>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</si>
  <si>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</si>
  <si>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</si>
  <si>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</si>
  <si>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</si>
  <si>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</si>
  <si>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</si>
  <si>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</si>
  <si>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</si>
  <si>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</si>
  <si>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</si>
  <si>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</si>
  <si>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</si>
  <si>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</si>
  <si>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</si>
  <si>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</si>
  <si>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</si>
  <si>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</si>
  <si>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</si>
  <si>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</si>
  <si>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</si>
  <si>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</si>
  <si>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</si>
  <si>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</si>
  <si>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</si>
  <si>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</si>
  <si>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</si>
  <si>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</si>
  <si>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</si>
  <si>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</si>
  <si>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</si>
  <si>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</si>
  <si>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</si>
  <si>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</si>
  <si>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</si>
  <si>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</si>
  <si>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</si>
  <si>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</si>
  <si>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</si>
  <si>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</si>
  <si>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</si>
  <si>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</si>
  <si>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</si>
  <si>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</si>
  <si>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</si>
  <si>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</si>
  <si>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</si>
  <si>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</si>
  <si>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</si>
  <si>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</si>
  <si>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</si>
  <si>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</si>
  <si>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</si>
  <si>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</si>
  <si>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</si>
  <si>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</si>
  <si>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</si>
  <si>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</si>
  <si>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</si>
  <si>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</si>
  <si>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</si>
  <si>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</si>
  <si>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</si>
  <si>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</si>
  <si>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</si>
  <si>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</si>
  <si>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</si>
  <si>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</si>
  <si>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</si>
  <si>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</si>
  <si>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</si>
  <si>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</si>
  <si>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</si>
  <si>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</si>
  <si>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</si>
  <si>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</si>
  <si>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</si>
  <si>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</si>
  <si>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</si>
  <si>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</si>
  <si>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</si>
  <si>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</si>
  <si>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</si>
  <si>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</si>
  <si>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</si>
  <si>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</si>
  <si>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</si>
  <si>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</si>
  <si>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</si>
  <si>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</si>
  <si>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</si>
  <si>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</si>
  <si>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</si>
  <si>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</si>
  <si>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</si>
  <si>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</si>
  <si>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</si>
  <si>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</si>
  <si>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</si>
  <si>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</si>
  <si>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</si>
  <si>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</si>
  <si>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</si>
  <si>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</si>
  <si>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</si>
  <si>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</si>
  <si>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</si>
  <si>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</si>
  <si>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</si>
  <si>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</si>
  <si>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</si>
  <si>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</si>
  <si>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</si>
  <si>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</si>
  <si>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</si>
  <si>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</si>
  <si>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</si>
  <si>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</si>
  <si>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</si>
  <si>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</si>
  <si>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</si>
  <si>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</si>
  <si>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</si>
  <si>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</si>
  <si>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</si>
  <si>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</si>
  <si>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</si>
  <si>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</si>
  <si>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</si>
  <si>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</si>
  <si>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</si>
  <si>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</si>
  <si>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</si>
  <si>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</si>
  <si>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</si>
  <si>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</si>
  <si>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</si>
  <si>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</si>
  <si>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</si>
  <si>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</si>
  <si>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</si>
  <si>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</si>
  <si>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</si>
  <si>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</si>
  <si>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</si>
  <si>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</si>
  <si>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</si>
  <si>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</si>
  <si>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</si>
  <si>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</si>
  <si>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</si>
  <si>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</si>
  <si>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</si>
  <si>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</si>
  <si>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</si>
  <si>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</si>
  <si>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</si>
  <si>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</si>
  <si>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</si>
  <si>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</si>
  <si>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</si>
  <si>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</si>
  <si>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</si>
  <si>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</si>
  <si>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</si>
  <si>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</si>
  <si>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</si>
  <si>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</si>
  <si>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</si>
  <si>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</si>
  <si>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</si>
  <si>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</si>
  <si>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</si>
  <si>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</si>
  <si>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</si>
  <si>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</si>
  <si>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</si>
  <si>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</si>
  <si>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</si>
  <si>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</si>
  <si>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</si>
  <si>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</si>
  <si>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</si>
  <si>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</si>
  <si>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</si>
  <si>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</si>
  <si>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</si>
  <si>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</si>
  <si>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</si>
  <si>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</si>
  <si>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</si>
  <si>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</si>
  <si>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</si>
  <si>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</si>
  <si>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</si>
  <si>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</si>
  <si>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</si>
  <si>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</si>
  <si>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</si>
  <si>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</si>
  <si>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</si>
  <si>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</si>
  <si>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</si>
  <si>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</si>
  <si>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</si>
  <si>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</si>
  <si>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</si>
  <si>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</si>
  <si>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</si>
  <si>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</si>
  <si>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</si>
  <si>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</si>
  <si>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</si>
  <si>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</si>
  <si>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</si>
  <si>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</si>
  <si>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</si>
  <si>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</si>
  <si>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</si>
  <si>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</si>
  <si>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</si>
  <si>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</si>
  <si>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</si>
  <si>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</si>
  <si>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</si>
  <si>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</si>
  <si>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</si>
  <si>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</si>
  <si>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</si>
  <si>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</si>
  <si>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</si>
  <si>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</si>
  <si>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</si>
  <si>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</si>
  <si>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</si>
  <si>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</si>
  <si>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</si>
  <si>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</si>
  <si>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</si>
  <si>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</si>
  <si>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</si>
  <si>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</si>
  <si>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</si>
  <si>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</si>
  <si>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</si>
  <si>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</si>
  <si>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</si>
  <si>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</si>
  <si>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</si>
  <si>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</si>
  <si>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</si>
  <si>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</si>
  <si>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</si>
  <si>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</si>
  <si>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</si>
  <si>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</si>
  <si>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</si>
  <si>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</si>
  <si>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</si>
  <si>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</si>
  <si>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</si>
  <si>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</si>
  <si>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</si>
  <si>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</si>
  <si>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</si>
  <si>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</si>
  <si>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</si>
  <si>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</si>
  <si>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</si>
  <si>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</si>
  <si>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</si>
  <si>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</si>
  <si>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</si>
  <si>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</si>
  <si>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</si>
  <si>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</si>
  <si>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</si>
  <si>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</si>
  <si>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</si>
  <si>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</si>
  <si>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</si>
  <si>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</si>
  <si>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</si>
  <si>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</si>
  <si>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</si>
  <si>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</si>
  <si>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</si>
  <si>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</si>
  <si>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</si>
  <si>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</si>
  <si>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</si>
  <si>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</si>
  <si>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</si>
  <si>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</si>
  <si>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</si>
  <si>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</si>
  <si>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</si>
  <si>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</si>
  <si>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</si>
  <si>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</si>
  <si>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</si>
  <si>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</si>
  <si>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</si>
  <si>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</si>
  <si>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</si>
  <si>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</si>
  <si>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</si>
  <si>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</si>
  <si>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</si>
  <si>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</si>
  <si>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</si>
  <si>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</si>
  <si>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</si>
  <si>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</si>
  <si>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</si>
  <si>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</si>
  <si>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</si>
  <si>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</si>
  <si>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</si>
  <si>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</si>
  <si>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</si>
  <si>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</si>
  <si>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</si>
  <si>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</si>
  <si>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</si>
  <si>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</si>
  <si>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</si>
  <si>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</si>
  <si>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</si>
  <si>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</si>
  <si>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</si>
  <si>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</si>
  <si>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</si>
  <si>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</si>
  <si>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</si>
  <si>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</si>
  <si>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</si>
  <si>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</si>
  <si>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</si>
  <si>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</si>
  <si>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</si>
  <si>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</si>
  <si>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</si>
  <si>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</si>
  <si>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</si>
  <si>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</si>
  <si>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</si>
  <si>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</si>
  <si>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</si>
  <si>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</si>
  <si>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</si>
  <si>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</si>
  <si>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</si>
  <si>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</si>
  <si>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</si>
  <si>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</si>
  <si>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</si>
  <si>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</si>
  <si>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</si>
  <si>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</si>
  <si>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</si>
  <si>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</si>
  <si>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</si>
  <si>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</si>
  <si>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</si>
  <si>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</si>
  <si>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</si>
  <si>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</si>
  <si>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</si>
  <si>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</si>
  <si>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</si>
  <si>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</si>
  <si>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</si>
  <si>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</si>
  <si>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</si>
  <si>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</si>
  <si>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</si>
  <si>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</si>
  <si>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</si>
  <si>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</si>
  <si>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</si>
  <si>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</si>
  <si>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</si>
  <si>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</si>
  <si>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</si>
  <si>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</si>
  <si>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</si>
  <si>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</si>
  <si>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</si>
  <si>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</si>
  <si>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</si>
  <si>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</si>
  <si>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</si>
  <si>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</si>
  <si>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</si>
  <si>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</si>
  <si>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</si>
  <si>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</si>
  <si>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</si>
  <si>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</si>
  <si>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</si>
  <si>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</si>
  <si>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</si>
  <si>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</si>
  <si>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</si>
  <si>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</si>
  <si>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</si>
  <si>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</si>
  <si>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</si>
  <si>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</si>
  <si>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</si>
  <si>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</si>
  <si>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</si>
  <si>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</si>
  <si>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</si>
  <si>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</si>
  <si>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</si>
  <si>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</si>
  <si>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</si>
  <si>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</si>
  <si>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</si>
  <si>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</si>
  <si>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</si>
  <si>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</si>
  <si>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</si>
  <si>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</si>
  <si>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</si>
  <si>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</si>
  <si>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</si>
  <si>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</si>
  <si>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</si>
  <si>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</si>
  <si>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</si>
  <si>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</si>
  <si>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</si>
  <si>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</si>
  <si>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</si>
  <si>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</si>
  <si>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</si>
  <si>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</si>
  <si>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</si>
  <si>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</si>
  <si>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</si>
  <si>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</si>
  <si>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</si>
  <si>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</si>
  <si>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</si>
  <si>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</si>
  <si>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</si>
  <si>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</si>
  <si>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</si>
  <si>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</si>
  <si>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</si>
  <si>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</si>
  <si>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</si>
  <si>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</si>
  <si>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</si>
  <si>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</si>
  <si>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</si>
  <si>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</si>
  <si>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</si>
  <si>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</si>
  <si>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</si>
  <si>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</si>
  <si>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</si>
  <si>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</si>
  <si>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</si>
  <si>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</si>
  <si>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</si>
  <si>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</si>
  <si>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</si>
  <si>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</si>
  <si>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</si>
  <si>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</si>
  <si>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</si>
  <si>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</si>
  <si>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</si>
  <si>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</si>
  <si>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</si>
  <si>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</si>
  <si>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</si>
  <si>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</si>
  <si>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</si>
  <si>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</si>
  <si>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</si>
  <si>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</si>
  <si>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</si>
  <si>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</si>
  <si>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</si>
  <si>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</si>
  <si>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</si>
  <si>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</si>
  <si>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</si>
  <si>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</si>
  <si>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</si>
  <si>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</si>
  <si>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</si>
  <si>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</si>
  <si>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</si>
  <si>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</si>
  <si>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</si>
  <si>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</si>
  <si>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</si>
  <si>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</si>
  <si>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</si>
  <si>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</si>
  <si>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</si>
  <si>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</si>
  <si>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</si>
  <si>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</si>
  <si>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</si>
  <si>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</si>
  <si>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</si>
  <si>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</si>
  <si>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</si>
  <si>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</si>
  <si>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</si>
  <si>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</si>
  <si>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</si>
  <si>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</si>
  <si>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</si>
  <si>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</si>
  <si>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</si>
  <si>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</si>
  <si>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</si>
  <si>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</si>
  <si>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</si>
  <si>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</si>
  <si>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</si>
  <si>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</si>
  <si>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</si>
  <si>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</si>
  <si>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</si>
  <si>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</si>
  <si>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</si>
  <si>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</si>
  <si>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</si>
  <si>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</si>
  <si>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</si>
  <si>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</si>
  <si>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</si>
  <si>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</si>
  <si>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</si>
  <si>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</si>
  <si>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</si>
  <si>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</si>
  <si>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</si>
  <si>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</si>
  <si>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</si>
  <si>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</si>
  <si>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</si>
  <si>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</si>
  <si>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</si>
  <si>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</si>
  <si>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</si>
  <si>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</si>
  <si>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</si>
  <si>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</si>
  <si>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</si>
  <si>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</si>
  <si>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</si>
  <si>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</si>
  <si>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</si>
  <si>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</si>
  <si>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</si>
  <si>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</si>
  <si>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</si>
  <si>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</si>
  <si>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</si>
  <si>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</si>
  <si>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</si>
  <si>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</si>
  <si>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</si>
  <si>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</si>
  <si>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</si>
  <si>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</si>
  <si>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</si>
  <si>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</si>
  <si>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</si>
  <si>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</si>
  <si>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</si>
  <si>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</si>
  <si>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</si>
  <si>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</si>
  <si>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</si>
  <si>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</si>
  <si>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</si>
  <si>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</si>
  <si>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</si>
  <si>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</si>
  <si>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</si>
  <si>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</si>
  <si>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</si>
  <si>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</si>
  <si>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</si>
  <si>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</si>
  <si>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</si>
  <si>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</si>
  <si>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</si>
  <si>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</si>
  <si>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</si>
  <si>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</si>
  <si>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</si>
  <si>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</si>
  <si>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</si>
  <si>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</si>
  <si>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</si>
  <si>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</si>
  <si>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</si>
  <si>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</si>
  <si>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</si>
  <si>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</si>
  <si>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</si>
  <si>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</si>
  <si>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</si>
  <si>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</si>
  <si>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</si>
  <si>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</si>
  <si>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</si>
  <si>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</si>
  <si>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</si>
  <si>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</si>
  <si>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</si>
  <si>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</si>
  <si>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</si>
  <si>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</si>
  <si>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</si>
  <si>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</si>
  <si>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</si>
  <si>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</si>
  <si>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</si>
  <si>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</si>
  <si>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</si>
  <si>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</si>
  <si>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</si>
  <si>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</si>
  <si>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</si>
  <si>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</si>
  <si>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</si>
  <si>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</si>
  <si>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</si>
  <si>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</si>
  <si>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</si>
  <si>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</si>
  <si>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</si>
  <si>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</si>
  <si>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</si>
  <si>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</si>
  <si>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</si>
  <si>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</si>
  <si>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</si>
  <si>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</si>
  <si>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</si>
  <si>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</si>
  <si>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</si>
  <si>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</si>
  <si>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</si>
  <si>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</si>
  <si>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</si>
  <si>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</si>
  <si>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</si>
  <si>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</si>
  <si>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</si>
  <si>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</si>
  <si>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</si>
  <si>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</si>
  <si>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</si>
  <si>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</si>
  <si>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</si>
  <si>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</si>
  <si>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</si>
  <si>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</si>
  <si>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</si>
  <si>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</si>
  <si>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</si>
  <si>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</si>
  <si>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</si>
  <si>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</si>
  <si>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</si>
  <si>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</si>
  <si>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</si>
  <si>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</si>
  <si>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</si>
  <si>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</si>
  <si>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</si>
  <si>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</si>
  <si>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</si>
  <si>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</si>
  <si>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</si>
  <si>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</si>
  <si>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</si>
  <si>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</si>
  <si>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</si>
  <si>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</si>
  <si>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</si>
  <si>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</si>
  <si>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</si>
  <si>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</si>
  <si>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</si>
  <si>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</si>
  <si>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</si>
  <si>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</si>
  <si>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</si>
  <si>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</si>
  <si>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</si>
  <si>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</si>
  <si>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</si>
  <si>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</si>
  <si>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</si>
  <si>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</si>
  <si>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</si>
  <si>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</si>
  <si>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</si>
  <si>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</si>
  <si>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</si>
  <si>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</si>
  <si>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</si>
  <si>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</si>
  <si>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</si>
  <si>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</si>
  <si>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</si>
  <si>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</si>
  <si>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</si>
  <si>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</si>
  <si>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</si>
  <si>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</si>
  <si>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</si>
  <si>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</si>
  <si>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</si>
  <si>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</si>
  <si>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</si>
  <si>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</si>
  <si>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</si>
  <si>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</si>
  <si>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</si>
  <si>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</si>
  <si>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</si>
  <si>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</si>
  <si>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</si>
  <si>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</si>
  <si>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</si>
  <si>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</si>
  <si>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</si>
  <si>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</si>
  <si>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</si>
  <si>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</si>
  <si>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</si>
  <si>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</si>
  <si>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</si>
  <si>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</si>
  <si>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</si>
  <si>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</si>
  <si>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</si>
  <si>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</si>
  <si>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</si>
  <si>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</si>
  <si>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</si>
  <si>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</si>
  <si>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</si>
  <si>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</si>
  <si>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</si>
  <si>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</si>
  <si>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</si>
  <si>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</si>
  <si>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</si>
  <si>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</si>
  <si>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</si>
  <si>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</si>
  <si>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</si>
  <si>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</si>
  <si>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</si>
  <si>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</si>
  <si>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</si>
  <si>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</si>
  <si>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</si>
  <si>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</si>
  <si>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</si>
  <si>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</si>
  <si>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</si>
  <si>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</si>
  <si>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</si>
  <si>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</si>
  <si>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</si>
  <si>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</si>
  <si>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</si>
  <si>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</si>
  <si>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</si>
  <si>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</si>
  <si>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</si>
  <si>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</si>
  <si>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</si>
  <si>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</si>
  <si>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</si>
  <si>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</si>
  <si>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</si>
  <si>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</si>
  <si>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</si>
  <si>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</si>
  <si>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</si>
  <si>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</si>
  <si>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</si>
  <si>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</si>
  <si>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</si>
  <si>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</si>
  <si>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</si>
  <si>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</si>
  <si>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</si>
  <si>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</si>
  <si>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</si>
  <si>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</si>
  <si>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</si>
  <si>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</si>
  <si>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</si>
  <si>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</si>
  <si>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</si>
  <si>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</si>
  <si>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</si>
  <si>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</si>
  <si>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</si>
  <si>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</si>
  <si>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</si>
  <si>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</si>
  <si>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</si>
  <si>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</si>
  <si>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</si>
  <si>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</si>
  <si>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</si>
  <si>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</si>
  <si>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</si>
  <si>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</si>
  <si>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</si>
  <si>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</si>
  <si>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</si>
  <si>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</si>
  <si>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</si>
  <si>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</si>
  <si>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</si>
  <si>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</si>
  <si>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</si>
  <si>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</si>
  <si>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</si>
  <si>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</si>
  <si>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</si>
  <si>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</si>
  <si>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</si>
  <si>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</si>
  <si>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</si>
  <si>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</si>
  <si>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</si>
  <si>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</si>
  <si>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</si>
  <si>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</si>
  <si>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</si>
  <si>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</si>
  <si>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</si>
  <si>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</si>
  <si>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</si>
  <si>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</si>
  <si>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</si>
  <si>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</si>
  <si>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</si>
  <si>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</si>
  <si>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</si>
  <si>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</si>
  <si>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</si>
  <si>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</si>
  <si>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</si>
  <si>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</si>
  <si>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</si>
  <si>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</si>
  <si>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</si>
  <si>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</si>
  <si>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</si>
  <si>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</si>
  <si>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</si>
  <si>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</si>
  <si>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</si>
  <si>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</si>
  <si>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</si>
  <si>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</si>
  <si>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</si>
  <si>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</si>
  <si>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</si>
  <si>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</si>
  <si>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</si>
  <si>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</si>
  <si>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</si>
  <si>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</si>
  <si>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</si>
  <si>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</si>
  <si>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</si>
  <si>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</si>
  <si>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</si>
  <si>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</si>
  <si>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</si>
  <si>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</si>
  <si>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</si>
  <si>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</si>
  <si>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</si>
  <si>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</si>
  <si>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</si>
  <si>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</si>
  <si>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</si>
  <si>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</si>
  <si>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</si>
  <si>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</si>
  <si>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</si>
  <si>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</si>
  <si>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</si>
  <si>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</si>
  <si>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</si>
  <si>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</si>
  <si>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</si>
  <si>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</si>
  <si>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</si>
  <si>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</si>
  <si>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</si>
  <si>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</si>
  <si>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</si>
  <si>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</si>
  <si>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</si>
  <si>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</si>
  <si>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</si>
  <si>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</si>
  <si>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</si>
  <si>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</si>
  <si>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</si>
  <si>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</si>
  <si>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</si>
  <si>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</si>
  <si>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</si>
  <si>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</si>
  <si>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</si>
  <si>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</si>
  <si>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</si>
  <si>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</si>
  <si>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</si>
  <si>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</si>
  <si>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</si>
  <si>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</si>
  <si>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</si>
  <si>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</si>
  <si>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</si>
  <si>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</si>
  <si>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</si>
  <si>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</si>
  <si>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</si>
  <si>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</si>
  <si>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</si>
  <si>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</si>
  <si>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</si>
  <si>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</si>
  <si>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</si>
  <si>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</si>
  <si>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</si>
  <si>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</si>
  <si>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</si>
  <si>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</si>
  <si>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</si>
  <si>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</si>
  <si>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</si>
  <si>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</si>
  <si>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</si>
  <si>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</si>
  <si>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</si>
  <si>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</si>
  <si>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</si>
  <si>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</si>
  <si>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</si>
  <si>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</si>
  <si>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</si>
  <si>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</si>
  <si>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</si>
  <si>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</si>
  <si>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</si>
  <si>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</si>
  <si>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</si>
  <si>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</si>
  <si>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</si>
  <si>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</si>
  <si>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</si>
  <si>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</si>
  <si>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</si>
  <si>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</si>
  <si>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</si>
  <si>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</si>
  <si>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</si>
  <si>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</si>
  <si>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</si>
  <si>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</si>
  <si>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</si>
  <si>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</si>
  <si>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</si>
  <si>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</si>
  <si>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</si>
  <si>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</si>
  <si>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</si>
  <si>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</si>
  <si>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</si>
  <si>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</si>
  <si>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</si>
  <si>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</si>
  <si>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</si>
  <si>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</si>
  <si>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</si>
  <si>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</si>
  <si>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</si>
  <si>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</si>
  <si>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</si>
  <si>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</si>
  <si>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</si>
  <si>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</si>
  <si>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</si>
  <si>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</si>
  <si>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</si>
  <si>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</si>
  <si>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</si>
  <si>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</si>
  <si>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</si>
  <si>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</si>
  <si>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</si>
  <si>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</si>
  <si>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</si>
  <si>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</si>
  <si>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</si>
  <si>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</si>
  <si>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</si>
  <si>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</si>
  <si>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</si>
  <si>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</si>
  <si>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</si>
  <si>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</si>
  <si>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</si>
  <si>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</si>
  <si>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</si>
  <si>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</si>
  <si>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</si>
  <si>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</si>
  <si>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</si>
  <si>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</si>
  <si>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</si>
  <si>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</si>
  <si>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</si>
  <si>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</si>
  <si>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</si>
  <si>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</si>
  <si>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</si>
  <si>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</si>
  <si>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</si>
  <si>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</si>
  <si>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</si>
  <si>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</si>
  <si>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</si>
  <si>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</si>
  <si>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</si>
  <si>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</si>
  <si>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</si>
  <si>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</si>
  <si>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</si>
  <si>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</si>
  <si>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</si>
  <si>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</si>
  <si>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</si>
  <si>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</si>
  <si>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</si>
  <si>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</si>
  <si>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</si>
  <si>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</si>
  <si>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</si>
  <si>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</si>
  <si>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</si>
  <si>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</si>
  <si>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</si>
  <si>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</si>
  <si>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</si>
  <si>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</si>
  <si>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</si>
  <si>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</si>
  <si>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</si>
  <si>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</si>
  <si>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</si>
  <si>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</si>
  <si>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</si>
  <si>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</si>
  <si>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</si>
  <si>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</si>
  <si>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</si>
  <si>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</si>
  <si>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</si>
  <si>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</si>
  <si>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</si>
  <si>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</si>
  <si>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</si>
  <si>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</si>
  <si>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</si>
  <si>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</si>
  <si>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</si>
  <si>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</si>
  <si>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</si>
  <si>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</si>
  <si>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</si>
  <si>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</si>
  <si>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</si>
  <si>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</si>
  <si>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</si>
  <si>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</si>
  <si>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</si>
  <si>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</si>
  <si>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</si>
  <si>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</si>
  <si>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</si>
  <si>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</si>
  <si>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</si>
  <si>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</si>
  <si>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</si>
  <si>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</si>
  <si>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</si>
  <si>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</si>
  <si>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</si>
  <si>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</si>
  <si>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</si>
  <si>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</si>
  <si>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</si>
  <si>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</si>
  <si>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</si>
  <si>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</si>
  <si>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</si>
  <si>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</si>
  <si>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</si>
  <si>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</si>
  <si>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</si>
  <si>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</si>
  <si>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</si>
  <si>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</si>
  <si>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</si>
  <si>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</si>
  <si>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</si>
  <si>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</si>
  <si>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</si>
  <si>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</si>
  <si>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</si>
  <si>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</si>
  <si>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</si>
  <si>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</si>
  <si>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</si>
  <si>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</si>
  <si>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</si>
  <si>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</si>
  <si>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</si>
  <si>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</si>
  <si>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</si>
  <si>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</si>
  <si>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</si>
  <si>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</si>
  <si>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</si>
  <si>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</si>
  <si>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</si>
  <si>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</si>
  <si>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</si>
  <si>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</si>
  <si>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</si>
  <si>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</si>
  <si>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</si>
  <si>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</si>
  <si>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</si>
  <si>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</si>
  <si>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</si>
  <si>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</si>
  <si>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</si>
  <si>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</si>
  <si>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</si>
  <si>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</si>
  <si>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</si>
  <si>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</si>
  <si>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</si>
  <si>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</si>
  <si>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</si>
  <si>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</si>
  <si>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</si>
  <si>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</si>
  <si>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</si>
  <si>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</si>
  <si>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</si>
  <si>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</si>
  <si>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</si>
  <si>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</si>
  <si>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</si>
  <si>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</si>
  <si>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</si>
  <si>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</si>
  <si>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</si>
  <si>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</si>
  <si>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</si>
  <si>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</si>
  <si>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</si>
  <si>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</si>
  <si>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</si>
  <si>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</si>
  <si>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</si>
  <si>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</si>
  <si>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</si>
  <si>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</si>
  <si>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</si>
  <si>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</si>
  <si>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</si>
  <si>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</si>
  <si>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</si>
  <si>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</si>
  <si>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</si>
  <si>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</si>
  <si>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</si>
  <si>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</si>
  <si>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</si>
  <si>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</si>
  <si>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</si>
  <si>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</si>
  <si>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</si>
  <si>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</si>
  <si>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</si>
  <si>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</si>
  <si>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</si>
  <si>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</si>
  <si>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</si>
  <si>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</si>
  <si>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</si>
  <si>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</si>
  <si>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</si>
  <si>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</si>
  <si>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</si>
  <si>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</si>
  <si>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</si>
  <si>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</si>
  <si>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</si>
  <si>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</si>
  <si>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</si>
  <si>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</si>
  <si>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</si>
  <si>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</si>
  <si>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</si>
  <si>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</si>
  <si>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</si>
  <si>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</si>
  <si>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</si>
  <si>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</si>
  <si>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</si>
  <si>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</si>
  <si>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</si>
  <si>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</si>
  <si>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</si>
  <si>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</si>
  <si>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</si>
  <si>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</si>
  <si>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</si>
  <si>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</si>
  <si>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</si>
  <si>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</si>
  <si>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</si>
  <si>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</si>
  <si>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</si>
  <si>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</si>
  <si>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</si>
  <si>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</si>
  <si>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</si>
  <si>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</si>
  <si>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</si>
  <si>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</si>
  <si>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</si>
  <si>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</si>
  <si>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</si>
  <si>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</si>
  <si>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</si>
  <si>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</si>
  <si>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</si>
  <si>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</si>
  <si>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</si>
  <si>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</si>
  <si>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</si>
  <si>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</si>
  <si>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</si>
  <si>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</si>
  <si>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</si>
  <si>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</si>
  <si>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</si>
  <si>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</si>
  <si>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</si>
  <si>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</si>
  <si>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</si>
  <si>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</si>
  <si>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</si>
  <si>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</si>
  <si>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</si>
  <si>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</si>
  <si>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</si>
  <si>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</si>
  <si>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</si>
  <si>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</si>
  <si>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</si>
  <si>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</si>
  <si>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</si>
  <si>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</si>
  <si>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</si>
  <si>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</si>
  <si>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</si>
  <si>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</si>
  <si>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</si>
  <si>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</si>
  <si>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</si>
  <si>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</si>
  <si>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</si>
  <si>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</si>
  <si>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</si>
  <si>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</si>
  <si>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</si>
  <si>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</si>
  <si>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</si>
  <si>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</si>
  <si>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</si>
  <si>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</si>
  <si>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</si>
  <si>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</si>
  <si>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</si>
  <si>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</si>
  <si>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</si>
  <si>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</si>
  <si>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</si>
  <si>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</si>
  <si>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</si>
  <si>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</si>
  <si>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</si>
  <si>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</si>
  <si>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</si>
  <si>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</si>
  <si>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</si>
  <si>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</si>
  <si>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</si>
  <si>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</si>
  <si>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</si>
  <si>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</si>
  <si>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</si>
  <si>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</si>
  <si>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</si>
  <si>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</si>
  <si>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</si>
  <si>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</si>
  <si>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</si>
  <si>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</si>
  <si>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</si>
  <si>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</si>
  <si>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</si>
  <si>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</si>
  <si>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</si>
  <si>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</si>
  <si>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</si>
  <si>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</si>
  <si>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</si>
  <si>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</si>
  <si>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</si>
  <si>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</si>
  <si>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</si>
  <si>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</si>
  <si>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</si>
  <si>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</si>
  <si>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</si>
  <si>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</si>
  <si>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</si>
  <si>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</si>
  <si>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</si>
  <si>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</si>
  <si>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</si>
  <si>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</si>
  <si>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</si>
  <si>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</si>
  <si>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</si>
  <si>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</si>
  <si>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</si>
  <si>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</si>
  <si>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</si>
  <si>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</si>
  <si>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</si>
  <si>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</si>
  <si>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</si>
  <si>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</si>
  <si>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</si>
  <si>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</si>
  <si>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</si>
  <si>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</si>
  <si>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</si>
  <si>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</si>
  <si>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</si>
  <si>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</si>
  <si>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</si>
  <si>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</si>
  <si>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</si>
  <si>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</si>
  <si>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</si>
  <si>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</si>
  <si>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</si>
  <si>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</si>
  <si>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</si>
  <si>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</si>
  <si>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</si>
  <si>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</si>
  <si>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</si>
  <si>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</si>
  <si>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</si>
  <si>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</si>
  <si>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</si>
  <si>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</si>
  <si>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</si>
  <si>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</si>
  <si>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</si>
  <si>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</si>
  <si>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</si>
  <si>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</si>
  <si>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</si>
  <si>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</si>
  <si>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</si>
  <si>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</si>
  <si>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</si>
  <si>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</si>
  <si>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</si>
  <si>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</si>
  <si>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</si>
  <si>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</si>
  <si>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</si>
  <si>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</si>
  <si>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</si>
  <si>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</si>
  <si>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</si>
  <si>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</si>
  <si>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</si>
  <si>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</si>
  <si>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</si>
  <si>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</si>
  <si>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</si>
  <si>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</si>
  <si>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</si>
  <si>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</si>
  <si>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</si>
  <si>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</si>
  <si>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</si>
  <si>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</si>
  <si>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</si>
  <si>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</si>
  <si>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</si>
  <si>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</si>
  <si>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</si>
  <si>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</si>
  <si>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</si>
  <si>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</si>
  <si>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</si>
  <si>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</si>
  <si>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</si>
  <si>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</si>
  <si>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</si>
  <si>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</si>
  <si>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</si>
  <si>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</si>
  <si>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</si>
  <si>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</si>
  <si>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</si>
  <si>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</si>
  <si>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</si>
  <si>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</si>
  <si>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</si>
  <si>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</si>
  <si>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</si>
  <si>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</si>
  <si>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</si>
  <si>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</si>
  <si>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</si>
  <si>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</si>
  <si>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</si>
  <si>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</si>
  <si>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</si>
  <si>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</si>
  <si>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</si>
  <si>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</si>
  <si>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</si>
  <si>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</si>
  <si>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</si>
  <si>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</si>
  <si>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</si>
  <si>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</si>
  <si>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</si>
  <si>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</si>
  <si>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</si>
  <si>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</si>
  <si>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</si>
  <si>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</si>
  <si>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</si>
  <si>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</si>
  <si>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</si>
  <si>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</si>
  <si>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</si>
  <si>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</si>
  <si>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</si>
  <si>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</si>
  <si>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</si>
  <si>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</si>
  <si>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</si>
  <si>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</si>
  <si>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</si>
  <si>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</si>
  <si>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</si>
  <si>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</si>
  <si>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</si>
  <si>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</si>
  <si>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</si>
  <si>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</si>
  <si>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</si>
  <si>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</si>
  <si>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</si>
  <si>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</si>
  <si>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</si>
  <si>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</si>
  <si>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</si>
  <si>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</si>
  <si>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</si>
  <si>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</si>
  <si>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</si>
  <si>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</si>
  <si>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</si>
  <si>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</si>
  <si>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</si>
  <si>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</si>
  <si>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</si>
  <si>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</si>
  <si>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</si>
  <si>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</si>
  <si>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</si>
  <si>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</si>
  <si>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</si>
  <si>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</si>
  <si>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</si>
  <si>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</si>
  <si>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</si>
  <si>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</si>
  <si>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</si>
  <si>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</si>
  <si>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</si>
  <si>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</si>
  <si>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</si>
  <si>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</si>
  <si>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</si>
  <si>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</si>
  <si>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</si>
  <si>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</si>
  <si>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</si>
  <si>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</si>
  <si>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</si>
  <si>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</si>
  <si>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</si>
  <si>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</si>
  <si>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</si>
  <si>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</si>
  <si>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</si>
  <si>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</si>
  <si>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</si>
  <si>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</si>
  <si>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</si>
  <si>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</si>
  <si>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</si>
  <si>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</si>
  <si>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</si>
  <si>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</si>
  <si>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</si>
  <si>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</si>
  <si>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</si>
  <si>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</si>
  <si>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</si>
  <si>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</si>
  <si>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</si>
  <si>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</si>
  <si>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</si>
  <si>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</si>
  <si>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</si>
  <si>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</si>
  <si>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</si>
  <si>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</si>
  <si>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</si>
  <si>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</si>
  <si>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</si>
  <si>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</si>
  <si>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</si>
  <si>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</si>
  <si>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</si>
  <si>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</si>
  <si>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</si>
  <si>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</si>
  <si>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</si>
  <si>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</si>
  <si>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</si>
  <si>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</si>
  <si>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</si>
  <si>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</si>
  <si>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</si>
  <si>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</si>
  <si>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</si>
  <si>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</si>
  <si>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</si>
  <si>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</si>
  <si>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</si>
  <si>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</si>
  <si>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</si>
  <si>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</si>
  <si>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</si>
  <si>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</si>
  <si>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</si>
  <si>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</si>
  <si>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</si>
  <si>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</si>
  <si>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</si>
  <si>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</si>
  <si>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</si>
  <si>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</si>
  <si>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</si>
  <si>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</si>
  <si>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</si>
  <si>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</si>
  <si>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</si>
  <si>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</si>
  <si>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</si>
  <si>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</si>
  <si>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</si>
  <si>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</si>
  <si>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</si>
  <si>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</si>
  <si>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</si>
  <si>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</si>
  <si>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</si>
  <si>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</si>
  <si>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</si>
  <si>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</si>
  <si>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</si>
  <si>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</si>
  <si>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</si>
  <si>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</si>
  <si>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</si>
  <si>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</si>
  <si>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</si>
  <si>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</si>
  <si>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</si>
  <si>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</si>
  <si>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</si>
  <si>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</si>
  <si>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</si>
  <si>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</si>
  <si>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</si>
  <si>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</si>
  <si>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</si>
  <si>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</si>
  <si>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</si>
  <si>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</si>
  <si>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</si>
  <si>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</si>
  <si>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</si>
  <si>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</si>
  <si>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</si>
  <si>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</si>
  <si>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</si>
  <si>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</si>
  <si>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</si>
  <si>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</si>
  <si>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</si>
  <si>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</si>
  <si>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</si>
  <si>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</si>
  <si>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</si>
  <si>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</si>
  <si>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</si>
  <si>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</si>
  <si>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</si>
  <si>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</si>
  <si>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</si>
  <si>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</si>
  <si>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</si>
  <si>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</si>
  <si>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</si>
  <si>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</si>
  <si>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</si>
  <si>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</si>
  <si>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</si>
  <si>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</si>
  <si>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</si>
  <si>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</si>
  <si>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</si>
  <si>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</si>
  <si>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</si>
  <si>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</si>
  <si>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</si>
  <si>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</si>
  <si>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</si>
  <si>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</si>
  <si>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</si>
  <si>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</si>
  <si>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</si>
  <si>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</si>
  <si>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</si>
  <si>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</si>
  <si>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</si>
  <si>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</si>
  <si>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</si>
  <si>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</si>
  <si>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</si>
  <si>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</si>
  <si>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</si>
  <si>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</si>
  <si>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</si>
  <si>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</si>
  <si>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</si>
  <si>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</si>
  <si>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</si>
  <si>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</si>
  <si>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</si>
  <si>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</si>
  <si>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</si>
  <si>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</si>
  <si>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</si>
  <si>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</si>
  <si>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</si>
  <si>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</si>
  <si>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</si>
  <si>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</si>
  <si>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</si>
  <si>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</si>
  <si>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</si>
  <si>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</si>
  <si>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</si>
  <si>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</si>
  <si>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</si>
  <si>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</si>
  <si>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</si>
  <si>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</si>
  <si>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</si>
  <si>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</si>
  <si>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</si>
  <si>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</si>
  <si>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</si>
  <si>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</si>
  <si>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</si>
  <si>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</si>
  <si>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</si>
  <si>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</si>
  <si>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</si>
  <si>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</si>
  <si>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</si>
  <si>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</si>
  <si>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</si>
  <si>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</si>
  <si>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</si>
  <si>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</si>
  <si>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</si>
  <si>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</si>
  <si>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</si>
  <si>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</si>
  <si>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</si>
  <si>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</si>
  <si>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</si>
  <si>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</si>
  <si>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</si>
  <si>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</si>
  <si>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</si>
  <si>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</si>
  <si>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</si>
  <si>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</si>
  <si>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</si>
  <si>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</si>
  <si>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</si>
  <si>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</si>
  <si>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</si>
  <si>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</si>
  <si>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</si>
  <si>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</si>
  <si>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</si>
  <si>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</si>
  <si>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</si>
  <si>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</si>
  <si>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</si>
  <si>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</si>
  <si>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</si>
  <si>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</si>
  <si>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</si>
  <si>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</si>
  <si>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</si>
  <si>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</si>
  <si>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</si>
  <si>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</si>
  <si>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</si>
  <si>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</si>
  <si>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</si>
  <si>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</si>
  <si>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</si>
  <si>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</si>
  <si>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</si>
  <si>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</si>
  <si>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</si>
  <si>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</si>
  <si>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</si>
  <si>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</si>
  <si>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</si>
  <si>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</si>
  <si>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</si>
  <si>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</si>
  <si>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</si>
  <si>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</si>
  <si>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</si>
  <si>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</si>
  <si>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</si>
  <si>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</si>
  <si>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</si>
  <si>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</si>
  <si>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</si>
  <si>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</si>
  <si>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</si>
  <si>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</si>
  <si>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</si>
  <si>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</si>
  <si>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</si>
  <si>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</si>
  <si>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</si>
  <si>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</si>
  <si>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</si>
  <si>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</si>
  <si>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</si>
  <si>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</si>
  <si>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</si>
  <si>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</si>
  <si>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</si>
  <si>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</si>
  <si>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</si>
  <si>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</si>
  <si>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</si>
  <si>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</si>
  <si>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</si>
  <si>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</si>
  <si>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</si>
  <si>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</si>
  <si>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</si>
  <si>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</si>
  <si>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</si>
  <si>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</si>
  <si>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</si>
  <si>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</si>
  <si>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</si>
  <si>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</si>
  <si>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</si>
  <si>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</si>
  <si>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</si>
  <si>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</si>
  <si>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</si>
  <si>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</si>
  <si>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</si>
  <si>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</si>
  <si>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</si>
  <si>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</si>
  <si>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</si>
  <si>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</si>
  <si>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</si>
  <si>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</si>
  <si>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</si>
  <si>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</si>
  <si>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</si>
  <si>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</si>
  <si>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</si>
  <si>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</si>
  <si>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</si>
  <si>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</si>
  <si>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</si>
  <si>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</si>
  <si>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</si>
  <si>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</si>
  <si>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</si>
  <si>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</si>
  <si>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</si>
  <si>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</si>
  <si>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</si>
  <si>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</si>
  <si>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</si>
  <si>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</si>
  <si>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</si>
  <si>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</si>
  <si>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</si>
  <si>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</si>
  <si>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</si>
  <si>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</si>
  <si>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</si>
  <si>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</si>
  <si>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</si>
  <si>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</si>
  <si>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</si>
  <si>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</si>
  <si>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</si>
  <si>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</si>
  <si>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</si>
  <si>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</si>
  <si>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</si>
  <si>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</si>
  <si>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</si>
  <si>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</si>
  <si>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</si>
  <si>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</si>
  <si>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</si>
  <si>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</si>
  <si>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</si>
  <si>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</si>
  <si>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</si>
  <si>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</si>
  <si>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</si>
  <si>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</si>
  <si>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</si>
  <si>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</si>
  <si>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</si>
  <si>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</si>
  <si>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</si>
  <si>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</si>
  <si>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</si>
  <si>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</si>
  <si>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</si>
  <si>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</si>
  <si>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</si>
  <si>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</si>
  <si>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</si>
  <si>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</si>
  <si>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</si>
  <si>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</si>
  <si>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</si>
  <si>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</si>
  <si>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</si>
  <si>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</si>
  <si>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</si>
  <si>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</si>
  <si>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</si>
  <si>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</si>
  <si>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</si>
  <si>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</si>
  <si>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</si>
  <si>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</si>
  <si>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</si>
  <si>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</si>
  <si>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</si>
  <si>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</si>
  <si>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</si>
  <si>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</si>
  <si>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</si>
  <si>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</si>
  <si>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</si>
  <si>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</si>
  <si>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</si>
  <si>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</si>
  <si>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</si>
  <si>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</si>
  <si>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</si>
  <si>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</si>
  <si>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</si>
  <si>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</si>
  <si>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</si>
  <si>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</si>
  <si>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</si>
  <si>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</si>
  <si>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</si>
  <si>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</si>
  <si>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</si>
  <si>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</si>
  <si>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</si>
  <si>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</si>
  <si>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</si>
  <si>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</si>
  <si>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</si>
  <si>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</si>
  <si>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</si>
  <si>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</si>
  <si>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</si>
  <si>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</si>
  <si>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</si>
  <si>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</si>
  <si>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</si>
  <si>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</si>
  <si>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</si>
  <si>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</si>
  <si>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</si>
  <si>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</si>
  <si>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</si>
  <si>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</si>
  <si>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</si>
  <si>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</si>
  <si>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</si>
  <si>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</si>
  <si>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</si>
  <si>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</si>
  <si>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</si>
  <si>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</si>
  <si>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</si>
  <si>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</si>
  <si>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</si>
  <si>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</si>
  <si>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</si>
  <si>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</si>
  <si>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</si>
  <si>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</si>
  <si>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</si>
  <si>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</si>
  <si>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</si>
  <si>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</si>
  <si>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</si>
  <si>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</si>
  <si>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</si>
  <si>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</si>
  <si>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</si>
  <si>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</si>
  <si>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</si>
  <si>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</si>
  <si>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</si>
  <si>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</si>
  <si>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</si>
  <si>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</si>
  <si>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</si>
  <si>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</si>
  <si>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</si>
  <si>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</si>
  <si>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</si>
  <si>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</si>
  <si>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</si>
  <si>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</si>
  <si>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</si>
  <si>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</si>
  <si>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</si>
  <si>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</si>
  <si>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</si>
  <si>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</si>
  <si>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</si>
  <si>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</si>
  <si>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</si>
  <si>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</si>
  <si>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</si>
  <si>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</si>
  <si>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</si>
  <si>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</si>
  <si>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</si>
  <si>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</si>
  <si>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</si>
  <si>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</si>
  <si>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</si>
  <si>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</si>
  <si>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</si>
  <si>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</si>
  <si>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</si>
  <si>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</si>
  <si>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</si>
  <si>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</si>
  <si>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</si>
  <si>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</si>
  <si>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</si>
  <si>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</si>
  <si>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</si>
  <si>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</si>
  <si>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</si>
  <si>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</si>
  <si>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</si>
  <si>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</si>
  <si>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</si>
  <si>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</si>
  <si>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</si>
  <si>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</si>
  <si>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</si>
  <si>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</si>
  <si>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</si>
  <si>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</si>
  <si>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</si>
  <si>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</si>
  <si>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</si>
  <si>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</si>
  <si>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</si>
  <si>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</si>
  <si>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</si>
  <si>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</si>
  <si>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</si>
  <si>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</si>
  <si>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</si>
  <si>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</si>
  <si>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</si>
  <si>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</si>
  <si>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</si>
  <si>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</si>
  <si>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</si>
  <si>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</si>
  <si>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</si>
  <si>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</si>
  <si>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</si>
  <si>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</si>
  <si>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</si>
  <si>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</si>
  <si>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</si>
  <si>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</si>
  <si>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</si>
  <si>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</si>
  <si>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</si>
  <si>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</si>
  <si>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</si>
  <si>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</si>
  <si>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</si>
  <si>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</si>
  <si>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</si>
  <si>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</si>
  <si>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</si>
  <si>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</si>
  <si>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</si>
  <si>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</si>
  <si>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</si>
  <si>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</si>
  <si>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</si>
  <si>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</si>
  <si>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</si>
  <si>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</si>
  <si>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</si>
  <si>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</si>
  <si>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</si>
  <si>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</si>
  <si>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</si>
  <si>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</si>
  <si>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</si>
  <si>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</si>
  <si>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</si>
  <si>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</si>
  <si>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</si>
  <si>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</si>
  <si>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</si>
  <si>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</si>
  <si>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</si>
  <si>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</si>
  <si>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</si>
  <si>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</si>
  <si>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</si>
  <si>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</si>
  <si>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</si>
  <si>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</si>
  <si>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</si>
  <si>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</si>
  <si>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</si>
  <si>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</si>
  <si>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</si>
  <si>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</si>
  <si>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</si>
  <si>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</si>
  <si>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</si>
  <si>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</si>
  <si>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</si>
  <si>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</si>
  <si>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</si>
  <si>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</si>
  <si>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</si>
  <si>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</si>
  <si>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</si>
  <si>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</si>
  <si>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</si>
  <si>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</si>
  <si>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</si>
  <si>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</si>
  <si>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</si>
  <si>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</si>
  <si>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</si>
  <si>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</si>
  <si>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</si>
  <si>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</si>
  <si>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</si>
  <si>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</si>
  <si>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</si>
  <si>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</si>
  <si>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</si>
  <si>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</si>
  <si>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</si>
  <si>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</si>
  <si>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</si>
  <si>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</si>
  <si>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</si>
  <si>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</si>
  <si>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</si>
  <si>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</si>
  <si>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</si>
  <si>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</si>
  <si>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</si>
  <si>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</si>
  <si>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</si>
  <si>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</si>
  <si>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</si>
  <si>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</si>
  <si>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</si>
  <si>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</si>
  <si>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</si>
  <si>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</si>
  <si>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</si>
  <si>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</si>
  <si>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</si>
  <si>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</si>
  <si>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</si>
  <si>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</si>
  <si>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</si>
  <si>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</si>
  <si>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</si>
  <si>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</si>
  <si>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</si>
  <si>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</si>
  <si>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</si>
  <si>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</si>
  <si>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</si>
  <si>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</si>
  <si>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</si>
  <si>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</si>
  <si>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</si>
  <si>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</si>
  <si>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</si>
  <si>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</si>
  <si>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</si>
  <si>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</si>
  <si>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</si>
  <si>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</si>
  <si>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</si>
  <si>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</si>
  <si>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</si>
  <si>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</si>
  <si>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</si>
  <si>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</si>
  <si>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</si>
  <si>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</si>
  <si>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</si>
  <si>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</si>
  <si>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</si>
  <si>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</si>
  <si>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</si>
  <si>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</si>
  <si>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</si>
  <si>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</si>
  <si>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</si>
  <si>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</si>
  <si>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</si>
  <si>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</si>
  <si>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</si>
  <si>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</si>
  <si>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</si>
  <si>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</si>
  <si>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</si>
  <si>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</si>
  <si>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</si>
  <si>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</si>
  <si>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</si>
  <si>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</si>
  <si>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</si>
  <si>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</si>
  <si>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</si>
  <si>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</si>
  <si>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</si>
  <si>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</si>
  <si>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</si>
  <si>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</si>
  <si>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</si>
  <si>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</si>
  <si>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</si>
  <si>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</si>
  <si>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</si>
  <si>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</si>
  <si>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</si>
  <si>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</si>
  <si>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</si>
  <si>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</si>
  <si>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</si>
  <si>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</si>
  <si>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</si>
  <si>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</si>
  <si>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</si>
  <si>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</si>
  <si>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</si>
  <si>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</si>
  <si>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</si>
  <si>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</si>
  <si>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</si>
  <si>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</si>
  <si>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</si>
  <si>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</si>
  <si>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</si>
  <si>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</si>
  <si>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</si>
  <si>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</si>
  <si>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</si>
  <si>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</si>
  <si>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</si>
  <si>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</si>
  <si>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</si>
  <si>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</si>
  <si>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</si>
  <si>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</si>
  <si>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</si>
  <si>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</si>
  <si>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</si>
  <si>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</si>
  <si>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</si>
  <si>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</si>
  <si>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</si>
  <si>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</si>
  <si>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</si>
  <si>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</si>
  <si>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</si>
  <si>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</si>
  <si>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</si>
  <si>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</si>
  <si>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</si>
  <si>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</si>
  <si>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</si>
  <si>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</si>
  <si>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</si>
  <si>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</si>
  <si>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</si>
  <si>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</si>
  <si>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</si>
  <si>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</si>
  <si>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</si>
  <si>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</si>
  <si>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</si>
  <si>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</si>
  <si>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</si>
  <si>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</si>
  <si>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</si>
  <si>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</si>
  <si>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</si>
  <si>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</si>
  <si>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</si>
  <si>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</si>
  <si>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</si>
  <si>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</si>
  <si>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</si>
  <si>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</si>
  <si>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</si>
  <si>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</si>
  <si>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</si>
  <si>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</si>
  <si>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</si>
  <si>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</si>
  <si>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</si>
  <si>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</si>
  <si>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</si>
  <si>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</si>
  <si>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</si>
  <si>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</si>
  <si>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</si>
  <si>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</si>
  <si>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</si>
  <si>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</si>
  <si>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</si>
  <si>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</si>
  <si>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</si>
  <si>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</si>
  <si>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</si>
  <si>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</si>
  <si>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</si>
  <si>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</si>
  <si>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</si>
  <si>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</si>
  <si>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</si>
  <si>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</si>
  <si>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</si>
  <si>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</si>
  <si>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</si>
  <si>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</si>
  <si>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</si>
  <si>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</si>
  <si>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</si>
  <si>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</si>
  <si>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</si>
  <si>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</si>
  <si>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</si>
  <si>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</si>
  <si>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</si>
  <si>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</si>
  <si>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</si>
  <si>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</si>
  <si>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</si>
  <si>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</si>
  <si>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</si>
  <si>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</si>
  <si>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</si>
  <si>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</si>
  <si>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</si>
  <si>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</si>
  <si>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</si>
  <si>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</si>
  <si>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</si>
  <si>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</si>
  <si>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</si>
  <si>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</si>
  <si>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</si>
  <si>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</si>
  <si>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</si>
  <si>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</si>
  <si>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</si>
  <si>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</si>
  <si>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</si>
  <si>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</si>
  <si>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</si>
  <si>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</si>
  <si>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</si>
  <si>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</si>
  <si>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</si>
  <si>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</si>
  <si>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</si>
  <si>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</si>
  <si>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</si>
  <si>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</si>
  <si>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</si>
  <si>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</si>
  <si>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</si>
  <si>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</si>
  <si>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</si>
  <si>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</si>
  <si>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</si>
  <si>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</si>
  <si>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</si>
  <si>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</si>
  <si>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</si>
  <si>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</si>
  <si>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</si>
  <si>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</si>
  <si>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</si>
  <si>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</si>
  <si>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</si>
  <si>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</si>
  <si>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</si>
  <si>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</si>
  <si>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</si>
  <si>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</si>
  <si>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</si>
  <si>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</si>
  <si>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</si>
  <si>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</si>
  <si>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</si>
  <si>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</si>
  <si>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</si>
  <si>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</si>
  <si>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</si>
  <si>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</si>
  <si>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</si>
  <si>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</si>
  <si>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</si>
  <si>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</si>
  <si>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</si>
  <si>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</si>
  <si>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</si>
  <si>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</si>
  <si>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</si>
  <si>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</si>
  <si>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</si>
  <si>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</si>
  <si>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</si>
  <si>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</si>
  <si>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</si>
  <si>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</si>
  <si>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</si>
  <si>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</si>
  <si>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</si>
  <si>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</si>
  <si>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</si>
  <si>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</si>
  <si>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</si>
  <si>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</si>
  <si>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</si>
  <si>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</si>
  <si>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</si>
  <si>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</si>
  <si>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</si>
  <si>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</si>
  <si>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</si>
  <si>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</si>
  <si>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</si>
  <si>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</si>
  <si>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</si>
  <si>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</si>
  <si>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</si>
  <si>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</si>
  <si>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</si>
  <si>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</si>
  <si>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</si>
  <si>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</si>
  <si>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</si>
  <si>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</si>
  <si>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</si>
  <si>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</si>
  <si>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</si>
  <si>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</si>
  <si>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</si>
  <si>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</si>
  <si>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</si>
  <si>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</si>
  <si>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</si>
  <si>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</si>
  <si>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</si>
  <si>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</si>
  <si>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</si>
  <si>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</si>
  <si>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</si>
  <si>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</si>
  <si>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</si>
  <si>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</si>
  <si>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</si>
  <si>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</si>
  <si>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</si>
  <si>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</si>
  <si>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</si>
  <si>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</si>
  <si>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</si>
  <si>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</si>
  <si>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</si>
  <si>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</si>
  <si>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</si>
  <si>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</si>
  <si>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</si>
  <si>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</si>
  <si>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</si>
  <si>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</si>
  <si>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</si>
  <si>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</si>
  <si>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</si>
  <si>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</si>
  <si>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</si>
  <si>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</si>
  <si>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</si>
  <si>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</si>
  <si>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</si>
  <si>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</si>
  <si>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</si>
  <si>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</si>
  <si>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</si>
  <si>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</si>
  <si>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</si>
  <si>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</si>
  <si>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</si>
  <si>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</si>
  <si>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</si>
  <si>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</si>
  <si>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</si>
  <si>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</si>
  <si>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</si>
  <si>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</si>
  <si>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</si>
  <si>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</si>
  <si>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</si>
  <si>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</si>
  <si>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</si>
  <si>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</si>
  <si>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</si>
  <si>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</si>
  <si>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</si>
  <si>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</si>
  <si>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</si>
  <si>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</si>
  <si>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</si>
  <si>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</si>
  <si>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</si>
  <si>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</si>
  <si>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</si>
  <si>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</si>
  <si>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</si>
  <si>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</si>
  <si>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</si>
  <si>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</si>
  <si>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</si>
  <si>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</si>
  <si>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</si>
  <si>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</si>
  <si>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</si>
  <si>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</si>
  <si>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</si>
  <si>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</si>
  <si>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</si>
  <si>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</si>
  <si>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</si>
  <si>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</si>
  <si>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</si>
  <si>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</si>
  <si>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</si>
  <si>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</si>
  <si>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</si>
  <si>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</si>
  <si>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</si>
  <si>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</si>
  <si>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</si>
  <si>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</si>
  <si>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</si>
  <si>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</si>
  <si>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</si>
  <si>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</si>
  <si>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</si>
  <si>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</si>
  <si>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</si>
  <si>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</si>
  <si>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</si>
  <si>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</si>
  <si>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</si>
  <si>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</si>
  <si>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</si>
  <si>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</si>
  <si>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</si>
  <si>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</si>
  <si>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</si>
  <si>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</si>
  <si>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</si>
  <si>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</si>
  <si>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</si>
  <si>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</si>
  <si>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</si>
  <si>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</si>
  <si>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</si>
  <si>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</si>
  <si>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</si>
  <si>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</si>
  <si>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</si>
  <si>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</si>
  <si>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</si>
  <si>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</si>
  <si>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</si>
  <si>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</si>
  <si>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</si>
  <si>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</si>
  <si>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</si>
  <si>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</si>
  <si>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</si>
  <si>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</si>
  <si>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</si>
  <si>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</si>
  <si>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</si>
  <si>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</si>
  <si>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</si>
  <si>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</si>
  <si>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</si>
  <si>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</si>
  <si>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</si>
  <si>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</si>
  <si>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</si>
  <si>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</si>
  <si>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</si>
  <si>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</si>
  <si>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</si>
  <si>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</si>
  <si>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</si>
  <si>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</si>
  <si>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</si>
  <si>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</si>
  <si>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</si>
  <si>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</si>
  <si>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</si>
  <si>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</si>
  <si>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</si>
  <si>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</si>
  <si>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</si>
  <si>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</si>
  <si>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</si>
  <si>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</si>
  <si>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</si>
  <si>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</si>
  <si>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</si>
  <si>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</si>
  <si>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</si>
  <si>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</si>
  <si>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</si>
  <si>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</si>
  <si>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</si>
  <si>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</si>
  <si>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</si>
  <si>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</si>
  <si>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</si>
  <si>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</si>
  <si>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</si>
  <si>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</si>
  <si>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</si>
  <si>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</si>
  <si>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</si>
  <si>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</si>
  <si>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</si>
  <si>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</si>
  <si>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</si>
  <si>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</si>
  <si>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</si>
  <si>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</si>
  <si>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</si>
  <si>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</si>
  <si>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</si>
  <si>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</si>
  <si>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</si>
  <si>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</si>
  <si>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</si>
  <si>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</si>
  <si>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</si>
  <si>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</si>
  <si>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</si>
  <si>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</si>
  <si>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</si>
  <si>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</si>
  <si>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</si>
  <si>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</si>
  <si>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</si>
  <si>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</si>
  <si>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</si>
  <si>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</si>
  <si>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</si>
  <si>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</si>
  <si>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</si>
  <si>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</si>
  <si>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</si>
  <si>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</si>
  <si>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</si>
  <si>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</si>
  <si>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</si>
  <si>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</si>
  <si>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</si>
  <si>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</si>
  <si>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</si>
  <si>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</si>
  <si>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</si>
  <si>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</si>
  <si>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</si>
  <si>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</si>
  <si>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</si>
  <si>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</si>
  <si>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</si>
  <si>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</si>
  <si>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</si>
  <si>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</si>
  <si>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</si>
  <si>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</si>
  <si>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</si>
  <si>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</si>
  <si>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</si>
  <si>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</si>
  <si>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</si>
  <si>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</si>
  <si>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</si>
  <si>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</si>
  <si>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</si>
  <si>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</si>
  <si>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</si>
  <si>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</si>
  <si>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</si>
  <si>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</si>
  <si>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</si>
  <si>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</si>
  <si>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</si>
  <si>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</si>
  <si>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</si>
  <si>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</si>
  <si>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</si>
  <si>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</si>
  <si>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</si>
  <si>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</si>
  <si>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</si>
  <si>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</si>
  <si>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</si>
  <si>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</si>
  <si>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</si>
  <si>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</si>
  <si>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</si>
  <si>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</si>
  <si>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</si>
  <si>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</si>
  <si>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</si>
  <si>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</si>
  <si>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</si>
  <si>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</si>
  <si>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</si>
  <si>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</si>
  <si>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</si>
  <si>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</si>
  <si>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</si>
  <si>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</si>
  <si>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</si>
  <si>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</si>
  <si>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</si>
  <si>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</si>
  <si>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</si>
  <si>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</si>
  <si>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</si>
  <si>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</si>
  <si>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</si>
  <si>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</si>
  <si>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</si>
  <si>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</si>
  <si>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</si>
  <si>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</si>
  <si>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</si>
  <si>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</si>
  <si>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</si>
  <si>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</si>
  <si>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</si>
  <si>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</si>
  <si>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</si>
  <si>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</si>
  <si>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</si>
  <si>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</si>
  <si>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</si>
  <si>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</si>
  <si>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</si>
  <si>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</si>
  <si>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</si>
  <si>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</si>
  <si>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</si>
  <si>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</si>
  <si>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</si>
  <si>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</si>
  <si>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</si>
  <si>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</si>
  <si>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</si>
  <si>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</si>
  <si>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</si>
  <si>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</si>
  <si>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</si>
  <si>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</si>
  <si>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</si>
  <si>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</si>
  <si>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</si>
  <si>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</si>
  <si>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</si>
  <si>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</si>
  <si>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</si>
  <si>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</si>
  <si>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</si>
  <si>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</si>
  <si>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</si>
  <si>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</si>
  <si>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</si>
  <si>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</si>
  <si>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</si>
  <si>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</si>
  <si>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</si>
  <si>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</si>
  <si>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</si>
  <si>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</si>
  <si>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</si>
  <si>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</si>
  <si>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</si>
  <si>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</si>
  <si>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</si>
  <si>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</si>
  <si>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</si>
  <si>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</si>
  <si>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</si>
  <si>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</si>
  <si>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</si>
  <si>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</si>
  <si>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</si>
  <si>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</si>
  <si>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</si>
  <si>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</si>
  <si>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</si>
  <si>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</si>
  <si>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</si>
  <si>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</si>
  <si>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</si>
  <si>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</si>
  <si>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</si>
  <si>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</si>
  <si>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</si>
  <si>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</si>
  <si>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</si>
  <si>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</si>
  <si>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</si>
  <si>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</si>
  <si>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</si>
  <si>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</si>
  <si>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</si>
  <si>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</si>
  <si>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</si>
  <si>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</si>
  <si>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</si>
  <si>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</si>
  <si>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</si>
  <si>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</si>
  <si>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</si>
  <si>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</si>
  <si>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</si>
  <si>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</si>
  <si>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</si>
  <si>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</si>
  <si>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</si>
  <si>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</si>
  <si>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</si>
  <si>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</si>
  <si>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</si>
  <si>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</si>
  <si>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</si>
  <si>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</si>
  <si>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</si>
  <si>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</si>
  <si>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</si>
  <si>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</si>
  <si>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</si>
  <si>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</si>
  <si>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</si>
  <si>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</si>
  <si>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</si>
  <si>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</si>
  <si>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</si>
  <si>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</si>
  <si>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</si>
  <si>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</si>
  <si>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</si>
  <si>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</si>
  <si>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</si>
  <si>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</si>
  <si>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</si>
  <si>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</si>
  <si>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</si>
  <si>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</si>
  <si>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</si>
  <si>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</si>
  <si>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</si>
  <si>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</si>
  <si>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</si>
  <si>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</si>
  <si>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</si>
  <si>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</si>
  <si>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</si>
  <si>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</si>
  <si>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</si>
  <si>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</si>
  <si>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</si>
  <si>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</si>
  <si>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</si>
  <si>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</si>
  <si>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</si>
  <si>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</si>
  <si>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</si>
  <si>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</si>
  <si>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</si>
  <si>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</si>
  <si>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</si>
  <si>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</si>
  <si>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</si>
  <si>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</si>
  <si>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</si>
  <si>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</si>
  <si>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</si>
  <si>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</si>
  <si>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</si>
  <si>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</si>
  <si>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</si>
  <si>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</si>
  <si>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</si>
  <si>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</si>
  <si>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</si>
  <si>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</si>
  <si>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</si>
  <si>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</si>
  <si>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</si>
  <si>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</si>
  <si>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</si>
  <si>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</si>
  <si>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</si>
  <si>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</si>
  <si>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</si>
  <si>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</si>
  <si>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</si>
  <si>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</si>
  <si>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</si>
  <si>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</si>
  <si>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</si>
  <si>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</si>
  <si>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</si>
  <si>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</si>
  <si>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</si>
  <si>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</si>
  <si>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</si>
  <si>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</si>
  <si>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</si>
  <si>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</si>
  <si>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</si>
  <si>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</si>
  <si>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</si>
  <si>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</si>
  <si>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</si>
  <si>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</si>
  <si>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</si>
  <si>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</si>
  <si>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</si>
  <si>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</si>
  <si>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</si>
  <si>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</si>
  <si>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</si>
  <si>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</si>
  <si>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</si>
  <si>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</si>
  <si>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</si>
  <si>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</si>
  <si>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</si>
  <si>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</si>
  <si>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</si>
  <si>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</si>
  <si>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</si>
  <si>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</si>
  <si>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</si>
  <si>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</si>
  <si>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</si>
  <si>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</si>
  <si>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</si>
  <si>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</si>
  <si>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</si>
  <si>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</si>
  <si>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</si>
  <si>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</si>
  <si>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</si>
  <si>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</si>
  <si>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</si>
  <si>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</si>
  <si>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</si>
  <si>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</si>
  <si>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</si>
  <si>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</si>
  <si>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</si>
  <si>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</si>
  <si>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</si>
  <si>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</si>
  <si>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</si>
  <si>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</si>
  <si>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</si>
  <si>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</si>
  <si>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</si>
  <si>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</si>
  <si>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</si>
  <si>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</si>
  <si>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</si>
  <si>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</si>
  <si>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</si>
  <si>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</si>
  <si>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</si>
  <si>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</si>
  <si>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</si>
  <si>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</si>
  <si>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</si>
  <si>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</si>
  <si>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</si>
  <si>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</si>
  <si>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</si>
  <si>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</si>
  <si>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</si>
  <si>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</si>
  <si>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</si>
  <si>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</si>
  <si>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</si>
  <si>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</si>
  <si>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</si>
  <si>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</si>
  <si>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</si>
  <si>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</si>
  <si>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</si>
  <si>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</si>
  <si>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</si>
  <si>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</si>
  <si>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</si>
  <si>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</si>
  <si>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</si>
  <si>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</si>
  <si>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</si>
  <si>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</si>
  <si>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</si>
  <si>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</si>
  <si>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</si>
  <si>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</si>
  <si>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</si>
  <si>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</si>
  <si>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</si>
  <si>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</si>
  <si>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</si>
  <si>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</si>
  <si>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</si>
  <si>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</si>
  <si>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</si>
  <si>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</si>
  <si>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</si>
  <si>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</si>
  <si>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</si>
  <si>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</si>
  <si>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</si>
  <si>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</si>
  <si>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</si>
  <si>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</si>
  <si>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</si>
  <si>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</si>
  <si>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</si>
  <si>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</si>
  <si>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</si>
  <si>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</si>
  <si>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</si>
  <si>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</si>
  <si>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</si>
  <si>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</si>
  <si>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</si>
  <si>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</si>
  <si>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</si>
  <si>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</si>
  <si>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</si>
  <si>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</si>
  <si>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</si>
  <si>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</si>
  <si>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</si>
  <si>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</si>
  <si>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</si>
  <si>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</si>
  <si>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</si>
  <si>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</si>
  <si>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</si>
  <si>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</si>
  <si>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</si>
  <si>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</si>
  <si>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</si>
  <si>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</si>
  <si>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</si>
  <si>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</si>
  <si>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</si>
  <si>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</si>
  <si>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</si>
  <si>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</si>
  <si>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</si>
  <si>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</si>
  <si>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</si>
  <si>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</si>
  <si>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</si>
  <si>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</si>
  <si>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</si>
  <si>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</si>
  <si>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</si>
  <si>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</si>
  <si>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</si>
  <si>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</si>
  <si>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</si>
  <si>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</si>
  <si>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</si>
  <si>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</si>
  <si>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</si>
  <si>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</si>
  <si>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</si>
  <si>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</si>
  <si>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</si>
  <si>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</si>
  <si>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</si>
  <si>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</si>
  <si>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</si>
  <si>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</si>
  <si>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</si>
  <si>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</si>
  <si>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</si>
  <si>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</si>
  <si>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</si>
  <si>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</si>
  <si>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</si>
  <si>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</si>
  <si>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</si>
  <si>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</si>
  <si>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</si>
  <si>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</si>
  <si>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</si>
  <si>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</si>
  <si>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</si>
  <si>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</si>
  <si>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</si>
  <si>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</si>
  <si>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</si>
  <si>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</si>
  <si>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</si>
  <si>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</si>
  <si>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</si>
  <si>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</si>
  <si>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</si>
  <si>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</si>
  <si>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</si>
  <si>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</si>
  <si>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</si>
  <si>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</si>
  <si>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</si>
  <si>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</si>
  <si>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</si>
  <si>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</si>
  <si>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</si>
  <si>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</si>
  <si>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</si>
  <si>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</si>
  <si>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</si>
  <si>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</si>
  <si>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</si>
  <si>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</si>
  <si>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</si>
  <si>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</si>
  <si>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</si>
  <si>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</si>
  <si>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</si>
  <si>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</si>
  <si>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</si>
  <si>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</si>
  <si>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</si>
  <si>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</si>
  <si>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</si>
  <si>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</si>
  <si>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</si>
  <si>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</si>
  <si>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</si>
  <si>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</si>
  <si>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</si>
  <si>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</si>
  <si>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</si>
  <si>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</si>
  <si>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</si>
  <si>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</si>
  <si>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</si>
  <si>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</si>
  <si>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</si>
  <si>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</si>
  <si>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</si>
  <si>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</si>
  <si>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</si>
  <si>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</si>
  <si>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</si>
  <si>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</si>
  <si>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</si>
  <si>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</si>
  <si>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</si>
  <si>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</si>
  <si>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</si>
  <si>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</si>
  <si>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</si>
  <si>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</si>
  <si>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</si>
  <si>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</si>
  <si>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</si>
  <si>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</si>
  <si>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</si>
  <si>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</si>
  <si>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</si>
  <si>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</si>
  <si>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</si>
  <si>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</si>
  <si>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</si>
  <si>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</si>
  <si>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</si>
  <si>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</si>
  <si>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</si>
  <si>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</si>
  <si>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</si>
  <si>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</si>
  <si>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</si>
  <si>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</si>
  <si>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</si>
  <si>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</si>
  <si>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</si>
  <si>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</si>
  <si>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</si>
  <si>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</si>
  <si>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</si>
  <si>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</si>
  <si>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</si>
  <si>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</si>
  <si>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</si>
  <si>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</si>
  <si>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</si>
  <si>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</si>
  <si>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</si>
  <si>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</si>
  <si>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</si>
  <si>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</si>
  <si>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</si>
  <si>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</si>
  <si>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</si>
  <si>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</si>
  <si>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</si>
  <si>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</si>
  <si>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</si>
  <si>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</si>
  <si>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</si>
  <si>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</si>
  <si>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</si>
  <si>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</si>
  <si>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</si>
  <si>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</si>
  <si>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</si>
  <si>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</si>
  <si>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</si>
  <si>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</si>
  <si>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</si>
  <si>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</si>
  <si>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</si>
  <si>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</si>
  <si>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</si>
  <si>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</si>
  <si>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</si>
  <si>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</si>
  <si>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</si>
  <si>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</si>
  <si>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</si>
  <si>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</si>
  <si>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</si>
  <si>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</si>
  <si>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</si>
  <si>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</si>
  <si>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</si>
  <si>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</si>
  <si>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</si>
  <si>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</si>
  <si>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</si>
  <si>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</si>
  <si>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</si>
  <si>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</si>
  <si>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</si>
  <si>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</si>
  <si>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</si>
  <si>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</si>
  <si>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</si>
  <si>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</si>
  <si>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</si>
  <si>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</si>
  <si>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</si>
  <si>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</si>
  <si>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</si>
  <si>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</si>
  <si>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</si>
  <si>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</si>
  <si>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</si>
  <si>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</si>
  <si>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</si>
  <si>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</si>
  <si>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</si>
  <si>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</si>
  <si>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</si>
  <si>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</si>
  <si>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</si>
  <si>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</si>
  <si>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</si>
  <si>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</si>
  <si>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</si>
  <si>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</si>
  <si>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</si>
  <si>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</si>
  <si>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</si>
  <si>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</si>
  <si>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</si>
  <si>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</si>
  <si>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</si>
  <si>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</si>
  <si>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</si>
  <si>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</si>
  <si>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</si>
  <si>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</si>
  <si>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</si>
  <si>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</si>
  <si>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</si>
  <si>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</si>
  <si>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</si>
  <si>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</si>
  <si>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</si>
  <si>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</si>
  <si>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</si>
  <si>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</si>
  <si>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</si>
  <si>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</si>
  <si>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</si>
  <si>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</si>
  <si>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</si>
  <si>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</si>
  <si>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</si>
  <si>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</si>
  <si>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</si>
  <si>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</si>
  <si>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</si>
  <si>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</si>
  <si>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</si>
  <si>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</si>
  <si>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</si>
  <si>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</si>
  <si>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</si>
  <si>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</si>
  <si>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</si>
  <si>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</si>
  <si>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</si>
  <si>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</si>
  <si>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</si>
  <si>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</si>
  <si>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</si>
  <si>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</si>
  <si>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</si>
  <si>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</si>
  <si>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</si>
  <si>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</si>
  <si>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</si>
  <si>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</si>
  <si>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</si>
  <si>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</si>
  <si>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</si>
  <si>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</si>
  <si>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</si>
  <si>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</si>
  <si>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</si>
  <si>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</si>
  <si>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</si>
  <si>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</si>
  <si>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</si>
  <si>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</si>
  <si>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</si>
  <si>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</si>
  <si>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</si>
  <si>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</si>
  <si>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</si>
  <si>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</si>
  <si>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</si>
  <si>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</si>
  <si>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</si>
  <si>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</si>
  <si>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</si>
  <si>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</si>
  <si>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</si>
  <si>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</si>
  <si>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</si>
  <si>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</si>
  <si>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</si>
  <si>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</si>
  <si>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</si>
  <si>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</si>
  <si>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</si>
  <si>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</si>
  <si>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</si>
  <si>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</si>
  <si>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</si>
  <si>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</si>
  <si>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</si>
  <si>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</si>
  <si>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</si>
  <si>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</si>
  <si>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</si>
  <si>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</si>
  <si>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</si>
  <si>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</si>
  <si>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</si>
  <si>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</si>
  <si>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</si>
  <si>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</si>
  <si>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</si>
  <si>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</si>
  <si>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</si>
  <si>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</si>
  <si>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</si>
  <si>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</si>
  <si>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</si>
  <si>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</si>
  <si>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</si>
  <si>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</si>
  <si>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</si>
  <si>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</si>
  <si>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</si>
  <si>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</si>
  <si>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</si>
  <si>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</si>
  <si>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</si>
  <si>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</si>
  <si>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</si>
  <si>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</si>
  <si>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</si>
  <si>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</si>
  <si>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</si>
  <si>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</si>
  <si>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</si>
  <si>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</si>
  <si>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</si>
  <si>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</si>
  <si>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</si>
  <si>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</si>
  <si>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</si>
  <si>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</si>
  <si>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</si>
  <si>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</si>
  <si>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</si>
  <si>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</si>
  <si>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</si>
  <si>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</si>
  <si>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</si>
  <si>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</si>
  <si>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</si>
  <si>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</si>
  <si>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</si>
  <si>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</si>
  <si>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</si>
  <si>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</si>
  <si>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</si>
  <si>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</si>
  <si>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</si>
  <si>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</si>
  <si>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</si>
  <si>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</si>
  <si>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</si>
  <si>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</si>
  <si>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</si>
  <si>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</si>
  <si>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</si>
  <si>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</si>
  <si>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</si>
  <si>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</si>
  <si>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</si>
  <si>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</si>
  <si>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</si>
  <si>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</si>
  <si>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</si>
  <si>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</si>
  <si>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</si>
  <si>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</si>
  <si>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</si>
  <si>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</si>
  <si>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</si>
  <si>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</si>
  <si>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</si>
  <si>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</si>
  <si>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</si>
  <si>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</si>
  <si>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</si>
  <si>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</si>
  <si>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</si>
  <si>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</si>
  <si>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</si>
  <si>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</si>
  <si>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</si>
  <si>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</si>
  <si>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</si>
  <si>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</si>
  <si>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</si>
  <si>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</si>
  <si>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</si>
  <si>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</si>
  <si>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</si>
  <si>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</si>
  <si>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</si>
  <si>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</si>
  <si>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</si>
  <si>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</si>
  <si>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</si>
  <si>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</si>
  <si>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</si>
  <si>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</si>
  <si>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</si>
  <si>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</si>
  <si>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</si>
  <si>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</si>
  <si>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</si>
  <si>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</si>
  <si>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</si>
  <si>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</si>
  <si>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</si>
  <si>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</si>
  <si>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</si>
  <si>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</si>
  <si>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</si>
  <si>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</si>
  <si>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</si>
  <si>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</si>
  <si>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</si>
  <si>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</si>
  <si>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</si>
  <si>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</si>
  <si>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</si>
  <si>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</si>
  <si>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</si>
  <si>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</si>
  <si>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</si>
  <si>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</si>
  <si>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</si>
  <si>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</si>
  <si>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</si>
  <si>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</si>
  <si>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</si>
  <si>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</si>
  <si>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</si>
  <si>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</si>
  <si>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</si>
  <si>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</si>
  <si>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</si>
  <si>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</si>
  <si>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</si>
  <si>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</si>
  <si>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</si>
  <si>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</si>
  <si>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</si>
  <si>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</si>
  <si>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</si>
  <si>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</si>
  <si>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</si>
  <si>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</si>
  <si>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</si>
  <si>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</si>
  <si>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</si>
  <si>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</si>
  <si>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</si>
  <si>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</si>
  <si>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</si>
  <si>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</si>
  <si>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</si>
  <si>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</si>
  <si>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</si>
  <si>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</si>
  <si>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</si>
  <si>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</si>
  <si>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</si>
  <si>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</si>
  <si>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</si>
  <si>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</si>
  <si>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</si>
  <si>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</si>
  <si>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</si>
  <si>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</si>
  <si>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</si>
  <si>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</si>
  <si>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</si>
  <si>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</si>
  <si>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</si>
  <si>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</si>
  <si>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</si>
  <si>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</si>
  <si>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</si>
  <si>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</si>
  <si>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</si>
  <si>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</si>
  <si>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</si>
  <si>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</si>
  <si>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</si>
  <si>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</si>
  <si>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</si>
  <si>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</si>
  <si>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</si>
  <si>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</si>
  <si>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</si>
  <si>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</si>
  <si>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</si>
  <si>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</si>
  <si>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</si>
  <si>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</si>
  <si>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</si>
  <si>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</si>
  <si>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</si>
  <si>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</si>
  <si>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</si>
  <si>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</si>
  <si>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</si>
  <si>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</si>
  <si>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</si>
  <si>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</si>
  <si>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</si>
  <si>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</si>
  <si>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</si>
  <si>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</si>
  <si>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</si>
  <si>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</si>
  <si>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</si>
  <si>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</si>
  <si>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</si>
  <si>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</si>
  <si>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</si>
  <si>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</si>
  <si>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</si>
  <si>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</si>
  <si>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</si>
  <si>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</si>
  <si>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</si>
  <si>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</si>
  <si>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</si>
  <si>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</si>
  <si>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</si>
  <si>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</si>
  <si>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</si>
  <si>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</si>
  <si>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</si>
  <si>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</si>
  <si>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</si>
  <si>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</si>
  <si>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</si>
  <si>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</si>
  <si>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</si>
  <si>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</si>
  <si>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</si>
  <si>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</si>
  <si>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</si>
  <si>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</si>
  <si>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</si>
  <si>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</si>
  <si>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</si>
  <si>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</si>
  <si>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</si>
  <si>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</si>
  <si>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</si>
  <si>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</si>
  <si>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</si>
  <si>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</si>
  <si>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</si>
  <si>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</si>
  <si>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</si>
  <si>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</si>
  <si>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</si>
  <si>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</si>
  <si>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</si>
  <si>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</si>
  <si>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</si>
  <si>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</si>
  <si>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</si>
  <si>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</si>
  <si>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</si>
  <si>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</si>
  <si>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</si>
  <si>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</si>
  <si>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</si>
  <si>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</si>
  <si>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</si>
  <si>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</si>
  <si>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</si>
  <si>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</si>
  <si>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</si>
  <si>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</si>
  <si>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</si>
  <si>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</si>
  <si>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</si>
  <si>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</si>
  <si>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</si>
  <si>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</si>
  <si>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</si>
  <si>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</si>
  <si>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</si>
  <si>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</si>
  <si>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</si>
  <si>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</si>
  <si>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</si>
  <si>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</si>
  <si>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</si>
  <si>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</si>
  <si>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</si>
  <si>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</si>
  <si>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</si>
  <si>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</si>
  <si>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</si>
  <si>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</si>
  <si>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</si>
  <si>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</si>
  <si>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</si>
  <si>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</si>
  <si>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</si>
  <si>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</si>
  <si>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</si>
  <si>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</si>
  <si>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</si>
  <si>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</si>
  <si>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</si>
  <si>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</si>
  <si>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</si>
  <si>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</si>
  <si>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</si>
  <si>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</si>
  <si>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</si>
  <si>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</si>
  <si>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</si>
  <si>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</si>
  <si>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</si>
  <si>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</si>
  <si>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</si>
  <si>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</si>
  <si>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</si>
  <si>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</si>
  <si>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</si>
  <si>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</si>
  <si>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</si>
  <si>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</si>
  <si>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</si>
  <si>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</si>
  <si>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</si>
  <si>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</si>
  <si>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</si>
  <si>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</si>
  <si>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</si>
  <si>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</si>
  <si>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</si>
  <si>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</si>
  <si>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</si>
  <si>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</si>
  <si>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</si>
  <si>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</si>
  <si>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</si>
  <si>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</si>
  <si>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</si>
  <si>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</si>
  <si>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</si>
  <si>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</si>
  <si>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</si>
  <si>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</si>
  <si>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</si>
  <si>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</si>
  <si>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</si>
  <si>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</si>
  <si>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</si>
  <si>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</si>
  <si>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</si>
  <si>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</si>
  <si>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</si>
  <si>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</si>
  <si>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</si>
  <si>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</si>
  <si>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</si>
  <si>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</si>
  <si>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</si>
  <si>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</si>
  <si>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</si>
  <si>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</si>
  <si>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</si>
  <si>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</si>
  <si>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</si>
  <si>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</si>
  <si>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</si>
  <si>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</si>
  <si>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</si>
  <si>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</si>
  <si>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</si>
  <si>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</si>
  <si>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</si>
  <si>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</si>
  <si>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</si>
  <si>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</si>
  <si>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</si>
  <si>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</si>
  <si>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</si>
  <si>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</si>
  <si>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</si>
  <si>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</si>
  <si>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</si>
  <si>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</si>
  <si>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</si>
  <si>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</si>
  <si>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</si>
  <si>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</si>
  <si>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</si>
  <si>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</si>
  <si>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</si>
  <si>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</si>
  <si>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</si>
  <si>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</si>
  <si>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</si>
  <si>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</si>
  <si>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</si>
  <si>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</si>
  <si>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</si>
  <si>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</si>
  <si>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</si>
  <si>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</si>
  <si>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</si>
  <si>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</si>
  <si>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</si>
  <si>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</si>
  <si>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</si>
  <si>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</si>
  <si>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</si>
  <si>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</si>
  <si>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</si>
  <si>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</si>
  <si>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</si>
  <si>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</si>
  <si>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</si>
  <si>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</si>
  <si>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</si>
  <si>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</si>
  <si>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</si>
  <si>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</si>
  <si>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</si>
  <si>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</si>
  <si>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</si>
  <si>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</si>
  <si>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</si>
  <si>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</si>
  <si>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</si>
  <si>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</si>
  <si>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</si>
  <si>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</si>
  <si>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</si>
  <si>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</si>
  <si>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</si>
  <si>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</si>
  <si>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</si>
  <si>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</si>
  <si>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</si>
  <si>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</si>
  <si>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</si>
  <si>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</si>
  <si>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</si>
  <si>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</si>
  <si>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</si>
  <si>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</si>
  <si>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</si>
  <si>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</si>
  <si>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</si>
  <si>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</si>
  <si>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</si>
  <si>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</si>
  <si>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</si>
  <si>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</si>
  <si>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</si>
  <si>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</si>
  <si>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</si>
  <si>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</si>
  <si>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</si>
  <si>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</si>
  <si>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</si>
  <si>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</si>
  <si>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</si>
  <si>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</si>
  <si>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</si>
  <si>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</si>
  <si>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</si>
  <si>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</si>
  <si>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</si>
  <si>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</si>
  <si>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</si>
  <si>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</si>
  <si>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</si>
  <si>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</si>
  <si>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</si>
  <si>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</si>
  <si>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</si>
  <si>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</si>
  <si>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</si>
  <si>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</si>
  <si>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</si>
  <si>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</si>
  <si>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</si>
  <si>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</si>
  <si>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</si>
  <si>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</si>
  <si>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</si>
  <si>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</si>
  <si>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</si>
  <si>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</si>
  <si>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</si>
  <si>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</si>
  <si>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</si>
  <si>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</si>
  <si>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</si>
  <si>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</si>
  <si>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</si>
  <si>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</si>
  <si>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</si>
  <si>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</si>
  <si>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</si>
  <si>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</si>
  <si>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</si>
  <si>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</si>
  <si>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</si>
  <si>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</si>
  <si>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</si>
  <si>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</si>
  <si>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</si>
  <si>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</si>
  <si>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</si>
  <si>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</si>
  <si>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</si>
  <si>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</si>
  <si>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</si>
  <si>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</si>
  <si>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</si>
  <si>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</si>
  <si>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</si>
  <si>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</si>
  <si>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</si>
  <si>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</si>
  <si>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</si>
  <si>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</si>
  <si>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</si>
  <si>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</si>
  <si>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</si>
  <si>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</si>
  <si>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</si>
  <si>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</si>
  <si>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</si>
  <si>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</si>
  <si>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</si>
  <si>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</si>
  <si>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</si>
  <si>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</si>
  <si>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</si>
  <si>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</si>
  <si>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</si>
  <si>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</si>
  <si>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</si>
  <si>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</si>
  <si>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</si>
  <si>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</si>
  <si>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</si>
  <si>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</si>
  <si>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</si>
  <si>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</si>
  <si>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</si>
  <si>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</si>
  <si>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</si>
  <si>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</si>
  <si>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</si>
  <si>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</si>
  <si>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</si>
  <si>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</si>
  <si>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</si>
  <si>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</si>
  <si>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</si>
  <si>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</si>
  <si>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</si>
  <si>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</si>
  <si>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</si>
  <si>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</si>
  <si>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</si>
  <si>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</si>
  <si>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</si>
  <si>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</si>
  <si>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</si>
  <si>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</si>
  <si>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</si>
  <si>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</si>
  <si>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</si>
  <si>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</si>
  <si>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</si>
  <si>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</si>
  <si>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</si>
  <si>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</si>
  <si>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</si>
  <si>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</si>
  <si>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</si>
  <si>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</si>
  <si>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</si>
  <si>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</si>
  <si>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</si>
  <si>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</si>
  <si>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</si>
  <si>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</si>
  <si>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</si>
  <si>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</si>
  <si>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</si>
  <si>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</si>
  <si>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</si>
  <si>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</si>
  <si>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</si>
  <si>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</si>
  <si>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</si>
  <si>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</si>
  <si>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</si>
  <si>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</si>
  <si>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</si>
  <si>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</si>
  <si>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</si>
  <si>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</si>
  <si>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</si>
  <si>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</si>
  <si>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</si>
  <si>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</si>
  <si>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</si>
  <si>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</si>
  <si>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</si>
  <si>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</si>
  <si>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</si>
  <si>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</si>
  <si>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</si>
  <si>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</si>
  <si>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</si>
  <si>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</si>
  <si>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</si>
  <si>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</si>
  <si>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</si>
  <si>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</si>
  <si>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</si>
  <si>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</si>
  <si>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</si>
  <si>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</si>
  <si>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</si>
  <si>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</si>
  <si>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</si>
  <si>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</si>
  <si>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</si>
  <si>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</si>
  <si>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</si>
  <si>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</si>
  <si>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</si>
  <si>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</si>
  <si>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</si>
  <si>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</si>
  <si>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</si>
  <si>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</si>
  <si>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</si>
  <si>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</si>
  <si>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</si>
  <si>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</si>
  <si>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</si>
  <si>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</si>
  <si>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</si>
  <si>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</si>
  <si>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</si>
  <si>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</si>
  <si>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</si>
  <si>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</si>
  <si>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</si>
  <si>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</si>
  <si>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</si>
  <si>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</si>
  <si>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</si>
  <si>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</si>
  <si>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</si>
  <si>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</si>
  <si>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</si>
  <si>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</si>
  <si>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</si>
  <si>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</si>
  <si>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</si>
  <si>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</si>
  <si>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</si>
  <si>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</si>
  <si>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</si>
  <si>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</si>
  <si>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</si>
  <si>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</si>
  <si>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</si>
  <si>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</si>
  <si>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</si>
  <si>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</si>
  <si>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</si>
  <si>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</si>
  <si>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</si>
  <si>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</si>
  <si>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</si>
  <si>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</si>
  <si>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</si>
  <si>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</si>
  <si>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</si>
  <si>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</si>
  <si>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</si>
  <si>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</si>
  <si>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</si>
  <si>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</si>
  <si>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</si>
  <si>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</si>
  <si>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</si>
  <si>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</si>
  <si>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</si>
  <si>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</si>
  <si>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</si>
  <si>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</si>
  <si>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</si>
  <si>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</si>
  <si>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</si>
  <si>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</si>
  <si>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</si>
  <si>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</si>
  <si>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</si>
  <si>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</si>
  <si>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</si>
  <si>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</si>
  <si>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</si>
  <si>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</si>
  <si>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</si>
  <si>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</si>
  <si>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</si>
  <si>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</si>
  <si>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</si>
  <si>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</si>
  <si>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</si>
  <si>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</si>
  <si>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</si>
  <si>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</si>
  <si>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</si>
  <si>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</si>
  <si>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</si>
  <si>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</si>
  <si>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</si>
  <si>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</si>
  <si>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</si>
  <si>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</si>
  <si>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</si>
  <si>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</si>
  <si>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</si>
  <si>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</si>
  <si>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</si>
  <si>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</si>
  <si>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</si>
  <si>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</si>
  <si>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</si>
  <si>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</si>
  <si>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</si>
  <si>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</si>
  <si>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</si>
  <si>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</si>
  <si>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</si>
  <si>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</si>
  <si>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</si>
  <si>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</si>
  <si>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</si>
  <si>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</si>
  <si>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</si>
  <si>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</si>
  <si>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</si>
  <si>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</si>
  <si>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</si>
  <si>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</si>
  <si>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</si>
  <si>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</si>
  <si>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</si>
  <si>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</si>
  <si>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</si>
  <si>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</si>
  <si>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</si>
  <si>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</si>
  <si>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</si>
  <si>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</si>
  <si>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</si>
  <si>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</si>
  <si>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</si>
  <si>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</si>
  <si>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</si>
  <si>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</si>
  <si>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</si>
  <si>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</si>
  <si>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</si>
  <si>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</si>
  <si>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</si>
  <si>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</si>
  <si>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</si>
  <si>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</si>
  <si>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</si>
  <si>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</si>
  <si>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</si>
  <si>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</si>
  <si>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</si>
  <si>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</si>
  <si>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</si>
  <si>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</si>
  <si>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</si>
  <si>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</si>
  <si>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</si>
  <si>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</si>
  <si>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</si>
  <si>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</si>
  <si>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</si>
  <si>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</si>
  <si>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</si>
  <si>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</si>
  <si>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</si>
  <si>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</si>
  <si>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</si>
  <si>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</si>
  <si>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</si>
  <si>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</si>
  <si>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</si>
  <si>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</si>
  <si>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</si>
  <si>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</si>
  <si>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</si>
  <si>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</si>
  <si>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</si>
  <si>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</si>
  <si>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</si>
  <si>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</si>
  <si>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</si>
  <si>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</si>
  <si>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</si>
  <si>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</si>
  <si>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</si>
  <si>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</si>
  <si>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</si>
  <si>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</si>
  <si>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</si>
  <si>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</si>
  <si>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</si>
  <si>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</si>
  <si>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</si>
  <si>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</si>
  <si>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</si>
  <si>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</si>
  <si>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</si>
  <si>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</si>
  <si>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</si>
  <si>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</si>
  <si>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</si>
  <si>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</si>
  <si>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</si>
  <si>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</si>
  <si>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</si>
  <si>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</si>
  <si>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</si>
  <si>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</si>
  <si>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</si>
  <si>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</si>
  <si>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</si>
  <si>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</si>
  <si>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</si>
  <si>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</si>
  <si>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</si>
  <si>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</si>
  <si>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</si>
  <si>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</si>
  <si>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</si>
  <si>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</si>
  <si>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</si>
  <si>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</si>
  <si>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</si>
  <si>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</si>
  <si>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</si>
  <si>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</si>
  <si>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</si>
  <si>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</si>
  <si>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</si>
  <si>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</si>
  <si>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</si>
  <si>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</si>
  <si>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</si>
  <si>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</si>
  <si>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</si>
  <si>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</si>
  <si>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</si>
  <si>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</si>
  <si>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</si>
  <si>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</si>
  <si>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</si>
  <si>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</si>
  <si>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</si>
  <si>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</si>
  <si>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</si>
  <si>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</si>
  <si>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</si>
  <si>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</si>
  <si>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</si>
  <si>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</si>
  <si>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</si>
  <si>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</si>
  <si>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</si>
  <si>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</si>
  <si>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</si>
  <si>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</si>
  <si>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</si>
  <si>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</si>
  <si>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</si>
  <si>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</si>
  <si>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</si>
  <si>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</si>
  <si>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</si>
  <si>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</si>
  <si>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</si>
  <si>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</si>
  <si>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</si>
  <si>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</si>
  <si>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</si>
  <si>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</si>
  <si>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</si>
  <si>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</si>
  <si>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</si>
  <si>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</si>
  <si>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</si>
  <si>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</si>
  <si>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</si>
  <si>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</si>
  <si>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</si>
  <si>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</si>
  <si>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</si>
  <si>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</si>
  <si>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</si>
  <si>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</si>
  <si>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</si>
  <si>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</si>
  <si>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</si>
  <si>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</si>
  <si>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</si>
  <si>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</si>
  <si>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</si>
  <si>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</si>
  <si>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</si>
  <si>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</si>
  <si>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</si>
  <si>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</si>
  <si>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</si>
  <si>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</si>
  <si>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</si>
  <si>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</si>
  <si>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</si>
  <si>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</si>
  <si>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</si>
  <si>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</si>
  <si>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</si>
  <si>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</si>
  <si>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</si>
  <si>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</si>
  <si>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</si>
  <si>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</si>
  <si>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</si>
  <si>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</si>
  <si>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</si>
  <si>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</si>
  <si>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</si>
  <si>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</si>
  <si>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</si>
  <si>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</si>
  <si>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</si>
  <si>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</si>
  <si>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</si>
  <si>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</si>
  <si>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</si>
  <si>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</si>
  <si>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</si>
  <si>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</si>
  <si>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</si>
  <si>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</si>
  <si>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</si>
  <si>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</si>
  <si>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</si>
  <si>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</si>
  <si>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</si>
  <si>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</si>
  <si>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</si>
  <si>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</si>
  <si>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</si>
  <si>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</si>
  <si>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</si>
  <si>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</si>
  <si>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</si>
  <si>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</si>
  <si>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</si>
  <si>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</si>
  <si>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</si>
  <si>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</si>
  <si>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</si>
  <si>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</si>
  <si>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</si>
  <si>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</si>
  <si>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</si>
  <si>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</si>
  <si>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</si>
  <si>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</si>
  <si>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</si>
  <si>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</si>
  <si>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</si>
  <si>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</si>
  <si>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</si>
  <si>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</si>
  <si>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</si>
  <si>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</si>
  <si>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</si>
  <si>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</si>
  <si>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</si>
  <si>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</si>
  <si>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</si>
  <si>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</si>
  <si>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</si>
  <si>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</si>
  <si>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</si>
  <si>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</si>
  <si>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</si>
  <si>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</si>
  <si>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</si>
  <si>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</si>
  <si>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</si>
  <si>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</si>
  <si>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</si>
  <si>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</si>
  <si>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</si>
  <si>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</si>
  <si>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</si>
  <si>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</si>
  <si>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</si>
  <si>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</si>
  <si>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</si>
  <si>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</si>
  <si>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</si>
  <si>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</si>
  <si>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</si>
  <si>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</si>
  <si>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</si>
  <si>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</si>
  <si>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</si>
  <si>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</si>
  <si>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</si>
  <si>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</si>
  <si>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</si>
  <si>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</si>
  <si>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</si>
  <si>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</si>
  <si>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</si>
  <si>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</si>
  <si>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</si>
  <si>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</si>
  <si>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</si>
  <si>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</si>
  <si>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</si>
  <si>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</si>
  <si>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</si>
  <si>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</si>
  <si>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</si>
  <si>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</si>
  <si>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</si>
  <si>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</si>
  <si>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</si>
  <si>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</si>
  <si>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</si>
  <si>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</si>
  <si>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</si>
  <si>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</si>
  <si>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</si>
  <si>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</si>
  <si>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</si>
  <si>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</si>
  <si>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</si>
  <si>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</si>
  <si>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</si>
  <si>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</si>
  <si>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</si>
  <si>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</si>
  <si>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</si>
  <si>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</si>
  <si>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</si>
  <si>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</si>
  <si>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</si>
  <si>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</si>
  <si>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</si>
  <si>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</si>
  <si>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</si>
  <si>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</si>
  <si>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</si>
  <si>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</si>
  <si>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</si>
  <si>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</si>
  <si>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</si>
  <si>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</si>
  <si>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</si>
  <si>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</si>
  <si>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</si>
  <si>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</si>
  <si>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</si>
  <si>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</si>
  <si>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</si>
  <si>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</si>
  <si>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</si>
  <si>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</si>
  <si>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</si>
  <si>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</si>
  <si>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</si>
  <si>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</si>
  <si>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</si>
  <si>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</si>
  <si>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</si>
  <si>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</si>
  <si>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</si>
  <si>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</si>
  <si>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</si>
  <si>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</si>
  <si>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</si>
  <si>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</si>
  <si>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</si>
  <si>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</si>
  <si>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</si>
  <si>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</si>
  <si>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</si>
  <si>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</si>
  <si>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</si>
  <si>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</si>
  <si>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</si>
  <si>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</si>
  <si>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</si>
  <si>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</si>
  <si>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</si>
  <si>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</si>
  <si>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</si>
  <si>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</si>
  <si>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</si>
  <si>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</si>
  <si>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</si>
  <si>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</si>
  <si>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</si>
  <si>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</si>
  <si>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</si>
  <si>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</si>
  <si>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</si>
  <si>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</si>
  <si>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</si>
  <si>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</si>
  <si>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</si>
  <si>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</si>
  <si>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</si>
  <si>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</si>
  <si>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</si>
  <si>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</si>
  <si>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</si>
  <si>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</si>
  <si>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</si>
  <si>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</si>
  <si>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</si>
  <si>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</si>
  <si>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</si>
  <si>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</si>
  <si>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</si>
  <si>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</si>
  <si>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</si>
  <si>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</si>
  <si>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</si>
  <si>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</si>
  <si>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</si>
  <si>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</si>
  <si>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</si>
  <si>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</si>
  <si>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</si>
  <si>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</si>
  <si>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</si>
  <si>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</si>
  <si>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</si>
  <si>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</si>
  <si>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</si>
  <si>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</si>
  <si>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</si>
  <si>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</si>
  <si>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</si>
  <si>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</si>
  <si>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</si>
  <si>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</si>
  <si>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</si>
  <si>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</si>
  <si>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</si>
  <si>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</si>
  <si>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</si>
  <si>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</si>
  <si>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</si>
  <si>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</si>
  <si>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</si>
  <si>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</si>
  <si>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</si>
  <si>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</si>
  <si>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</si>
  <si>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</si>
  <si>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</si>
  <si>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</si>
  <si>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</si>
  <si>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</si>
  <si>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</si>
  <si>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</si>
  <si>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</si>
  <si>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</si>
  <si>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</si>
  <si>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</si>
  <si>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</si>
  <si>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</si>
  <si>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</si>
  <si>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</si>
  <si>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</si>
  <si>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</si>
  <si>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</si>
  <si>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</si>
  <si>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</si>
  <si>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</si>
  <si>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</si>
  <si>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</si>
  <si>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</si>
  <si>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</si>
  <si>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</si>
  <si>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</si>
  <si>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</si>
  <si>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</si>
  <si>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</si>
  <si>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</si>
  <si>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</si>
  <si>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</si>
  <si>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</si>
  <si>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</si>
  <si>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</si>
  <si>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</si>
  <si>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</si>
  <si>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</si>
  <si>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</si>
  <si>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</si>
  <si>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</si>
  <si>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</si>
  <si>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</si>
  <si>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</si>
  <si>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</si>
  <si>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</si>
  <si>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</si>
  <si>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</si>
  <si>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</si>
  <si>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</si>
  <si>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</si>
  <si>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</si>
  <si>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</si>
  <si>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</si>
  <si>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</si>
  <si>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</si>
  <si>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</si>
  <si>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</si>
  <si>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</si>
  <si>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</si>
  <si>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</si>
  <si>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</si>
  <si>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</si>
  <si>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</si>
  <si>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</si>
  <si>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</si>
  <si>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</si>
  <si>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</si>
  <si>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</si>
  <si>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</si>
  <si>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</si>
  <si>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</si>
  <si>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</si>
  <si>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</si>
  <si>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</si>
  <si>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</si>
  <si>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</si>
  <si>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</si>
  <si>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</si>
  <si>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</si>
  <si>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</si>
  <si>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</si>
  <si>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</si>
  <si>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</si>
  <si>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</si>
  <si>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</si>
  <si>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</si>
  <si>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</si>
  <si>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</si>
  <si>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</si>
  <si>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</si>
  <si>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</si>
  <si>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</si>
  <si>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</si>
  <si>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</si>
  <si>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</si>
  <si>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</si>
  <si>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</si>
  <si>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</si>
  <si>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</si>
  <si>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</si>
  <si>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</si>
  <si>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</si>
  <si>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</si>
  <si>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</si>
  <si>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</si>
  <si>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</si>
  <si>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</si>
  <si>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</si>
  <si>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</si>
  <si>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</si>
  <si>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</si>
  <si>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</si>
  <si>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</si>
  <si>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</si>
  <si>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</si>
  <si>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</si>
  <si>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</si>
  <si>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</si>
  <si>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</si>
  <si>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</si>
  <si>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</si>
  <si>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</si>
  <si>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</si>
  <si>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</si>
  <si>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</si>
  <si>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</si>
  <si>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</si>
  <si>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</si>
  <si>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</si>
  <si>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</si>
  <si>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</si>
  <si>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</si>
  <si>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</si>
  <si>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</si>
  <si>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</si>
  <si>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</si>
  <si>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</si>
  <si>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</si>
  <si>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</si>
  <si>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</si>
  <si>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</si>
  <si>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</si>
  <si>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</si>
  <si>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</si>
  <si>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</si>
  <si>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</si>
  <si>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</si>
  <si>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</si>
  <si>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</si>
  <si>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</si>
  <si>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</si>
  <si>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</si>
  <si>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</si>
  <si>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</si>
  <si>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</si>
  <si>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</si>
  <si>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</si>
  <si>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</si>
  <si>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</si>
  <si>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</si>
  <si>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</si>
  <si>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</si>
  <si>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</si>
  <si>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</si>
  <si>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</si>
  <si>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</si>
  <si>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</si>
  <si>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</si>
  <si>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</si>
  <si>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</si>
  <si>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</si>
  <si>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</si>
  <si>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</si>
  <si>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</si>
  <si>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</si>
  <si>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</si>
  <si>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</si>
  <si>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</si>
  <si>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</si>
  <si>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</si>
  <si>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</si>
  <si>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</si>
  <si>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</si>
  <si>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</si>
  <si>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</si>
  <si>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</si>
  <si>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</si>
  <si>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</si>
  <si>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</si>
  <si>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</si>
  <si>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</si>
  <si>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</si>
  <si>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</si>
  <si>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</si>
  <si>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</si>
  <si>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</si>
  <si>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</si>
  <si>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</si>
  <si>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</si>
  <si>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</si>
  <si>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</si>
  <si>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</si>
  <si>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</si>
  <si>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</si>
  <si>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</si>
  <si>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</si>
  <si>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</si>
  <si>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</si>
  <si>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</si>
  <si>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</si>
  <si>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</si>
  <si>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</si>
  <si>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</si>
  <si>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</si>
  <si>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</si>
  <si>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</si>
  <si>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</si>
  <si>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</si>
  <si>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</si>
  <si>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</si>
  <si>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</si>
  <si>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</si>
  <si>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</si>
  <si>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</si>
  <si>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</si>
  <si>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</si>
  <si>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</si>
  <si>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</si>
  <si>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</si>
  <si>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</si>
  <si>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</si>
  <si>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</si>
  <si>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</si>
  <si>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</si>
  <si>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</si>
  <si>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</si>
  <si>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</si>
  <si>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</si>
  <si>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</si>
  <si>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</si>
  <si>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</si>
  <si>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</si>
  <si>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</si>
  <si>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</si>
  <si>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</si>
  <si>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</si>
  <si>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</si>
  <si>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</si>
  <si>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</si>
  <si>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</si>
  <si>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</si>
  <si>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</si>
  <si>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</si>
  <si>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</si>
  <si>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</si>
  <si>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</si>
  <si>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</si>
  <si>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</si>
  <si>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</si>
  <si>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</si>
  <si>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</si>
  <si>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</si>
  <si>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</si>
  <si>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</si>
  <si>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</si>
  <si>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</si>
  <si>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</si>
  <si>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</si>
  <si>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</si>
  <si>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</si>
  <si>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</si>
  <si>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</si>
  <si>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</si>
  <si>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</si>
  <si>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</si>
  <si>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</si>
  <si>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</si>
  <si>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</si>
  <si>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</si>
  <si>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</si>
  <si>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</si>
  <si>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</si>
  <si>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</si>
  <si>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</si>
  <si>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</si>
  <si>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</si>
  <si>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</si>
  <si>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</si>
  <si>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</si>
  <si>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</si>
  <si>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</si>
  <si>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</si>
  <si>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</si>
  <si>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</si>
  <si>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</si>
  <si>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</si>
  <si>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</si>
  <si>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</si>
  <si>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</si>
  <si>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</si>
  <si>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</si>
  <si>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</si>
  <si>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</si>
  <si>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</si>
  <si>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</si>
  <si>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</si>
  <si>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</si>
  <si>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</si>
  <si>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</si>
  <si>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</si>
  <si>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</si>
  <si>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</si>
  <si>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</si>
  <si>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</si>
  <si>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</si>
  <si>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</si>
  <si>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</si>
  <si>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</si>
  <si>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</si>
  <si>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</si>
  <si>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</si>
  <si>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</si>
  <si>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</si>
  <si>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</si>
  <si>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</si>
  <si>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</si>
  <si>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</si>
  <si>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</si>
  <si>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</si>
  <si>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</si>
  <si>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</si>
  <si>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</si>
  <si>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</si>
  <si>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</si>
  <si>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</si>
  <si>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</si>
  <si>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</si>
  <si>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</si>
  <si>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</si>
  <si>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</si>
  <si>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</si>
  <si>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</si>
  <si>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</si>
  <si>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</si>
  <si>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</si>
  <si>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</si>
  <si>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</si>
  <si>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</si>
  <si>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</si>
  <si>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</si>
  <si>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</si>
  <si>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</si>
  <si>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</si>
  <si>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</si>
  <si>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</si>
  <si>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</si>
  <si>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</si>
  <si>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</si>
  <si>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</si>
  <si>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</si>
  <si>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</si>
  <si>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</si>
  <si>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</si>
  <si>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</si>
  <si>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</si>
  <si>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</si>
  <si>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</si>
  <si>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</si>
  <si>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</si>
  <si>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</si>
  <si>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</si>
  <si>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</si>
  <si>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</si>
  <si>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</si>
  <si>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</si>
  <si>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</si>
  <si>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</si>
  <si>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</si>
  <si>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</si>
  <si>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</si>
  <si>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</si>
  <si>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</si>
  <si>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</si>
  <si>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</si>
  <si>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</si>
  <si>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</si>
  <si>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</si>
  <si>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</si>
  <si>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</si>
  <si>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</si>
  <si>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</si>
  <si>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</si>
  <si>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</si>
  <si>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</si>
  <si>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</si>
  <si>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</si>
  <si>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</si>
  <si>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</si>
  <si>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</si>
  <si>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</si>
  <si>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</si>
  <si>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</si>
  <si>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</si>
  <si>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</si>
  <si>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</si>
  <si>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</si>
  <si>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</si>
  <si>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</si>
  <si>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</si>
  <si>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</si>
  <si>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</si>
  <si>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</si>
  <si>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</si>
  <si>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</si>
  <si>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</si>
  <si>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</si>
  <si>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</si>
  <si>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</si>
  <si>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</si>
  <si>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</si>
  <si>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</si>
  <si>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</si>
  <si>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</si>
  <si>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</si>
  <si>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</si>
  <si>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</si>
  <si>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</si>
  <si>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</si>
  <si>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</si>
  <si>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</si>
  <si>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</si>
  <si>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</si>
  <si>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</si>
  <si>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</si>
  <si>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</si>
  <si>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</si>
  <si>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</si>
  <si>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</si>
  <si>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</si>
  <si>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</si>
  <si>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</si>
  <si>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</si>
  <si>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</si>
  <si>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</si>
  <si>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</si>
  <si>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</si>
  <si>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</si>
  <si>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</si>
  <si>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</si>
  <si>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</si>
  <si>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</si>
  <si>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</si>
  <si>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</si>
  <si>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</si>
  <si>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</si>
  <si>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</si>
  <si>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</si>
  <si>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</si>
  <si>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</si>
  <si>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</si>
  <si>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</si>
  <si>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</si>
  <si>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</si>
  <si>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</si>
  <si>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</si>
  <si>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</si>
  <si>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</si>
  <si>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</si>
  <si>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</si>
  <si>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</si>
  <si>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</si>
  <si>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</si>
  <si>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</si>
  <si>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</si>
  <si>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</si>
  <si>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</si>
  <si>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</si>
  <si>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</si>
  <si>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</si>
  <si>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</si>
  <si>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</si>
  <si>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</si>
  <si>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</si>
  <si>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</si>
  <si>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</si>
  <si>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</si>
  <si>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</si>
  <si>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</si>
  <si>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</si>
  <si>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</si>
  <si>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</si>
  <si>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</si>
  <si>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</si>
  <si>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</si>
  <si>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</si>
  <si>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</si>
  <si>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</si>
  <si>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</si>
  <si>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</si>
  <si>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</si>
  <si>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</si>
  <si>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</si>
  <si>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</si>
  <si>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</si>
  <si>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</si>
  <si>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</si>
  <si>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</si>
  <si>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</si>
  <si>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</si>
  <si>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</si>
  <si>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</si>
  <si>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</si>
  <si>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</si>
  <si>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</si>
  <si>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</si>
  <si>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</si>
  <si>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</si>
  <si>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</si>
  <si>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</si>
  <si>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</si>
  <si>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</si>
  <si>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</si>
  <si>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</si>
  <si>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</si>
  <si>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</si>
  <si>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</si>
  <si>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</si>
  <si>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</si>
  <si>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</si>
  <si>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</si>
  <si>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</si>
  <si>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</si>
  <si>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</si>
  <si>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</si>
  <si>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</si>
  <si>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</si>
  <si>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</si>
  <si>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</si>
  <si>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</si>
  <si>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</si>
  <si>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</si>
  <si>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</si>
  <si>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</si>
  <si>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</si>
  <si>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</si>
  <si>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</si>
  <si>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</si>
  <si>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</si>
  <si>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</si>
  <si>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</si>
  <si>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</si>
  <si>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</si>
  <si>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</si>
  <si>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</si>
  <si>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</si>
  <si>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</si>
  <si>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</si>
  <si>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</si>
  <si>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</si>
  <si>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</si>
  <si>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</si>
  <si>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</si>
  <si>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</si>
  <si>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</si>
  <si>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</si>
  <si>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</si>
  <si>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</si>
  <si>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</si>
  <si>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</si>
  <si>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</si>
  <si>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</si>
  <si>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</si>
  <si>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</si>
  <si>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</si>
  <si>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</si>
  <si>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</si>
  <si>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</si>
  <si>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</si>
  <si>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</si>
  <si>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</si>
  <si>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</si>
  <si>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</si>
  <si>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</si>
  <si>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</si>
  <si>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</si>
  <si>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</si>
  <si>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</si>
  <si>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</si>
  <si>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</si>
  <si>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</si>
  <si>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</si>
  <si>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</si>
  <si>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</si>
  <si>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</si>
  <si>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</si>
  <si>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</si>
  <si>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</si>
  <si>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</si>
  <si>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</si>
  <si>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</si>
  <si>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</si>
  <si>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</si>
  <si>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</si>
  <si>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</si>
  <si>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</si>
  <si>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</si>
  <si>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</si>
  <si>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</si>
  <si>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</si>
  <si>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</si>
  <si>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</si>
  <si>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</si>
  <si>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</si>
  <si>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</si>
  <si>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</si>
  <si>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</si>
  <si>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</si>
  <si>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</si>
  <si>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</si>
  <si>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</si>
  <si>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</si>
  <si>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</si>
  <si>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</si>
  <si>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</si>
  <si>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</si>
  <si>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</si>
  <si>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</si>
  <si>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</si>
  <si>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</si>
  <si>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</si>
  <si>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</si>
  <si>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</si>
  <si>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</si>
  <si>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</si>
  <si>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</si>
  <si>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</si>
  <si>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</si>
  <si>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</si>
  <si>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</si>
  <si>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</si>
  <si>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</si>
  <si>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</si>
  <si>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</si>
  <si>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</si>
  <si>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</si>
  <si>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</si>
  <si>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</si>
  <si>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</si>
  <si>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</si>
  <si>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</si>
  <si>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</si>
  <si>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</si>
  <si>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</si>
  <si>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</si>
  <si>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</si>
  <si>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</si>
  <si>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</si>
  <si>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</si>
  <si>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</si>
  <si>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</si>
  <si>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</si>
  <si>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</si>
  <si>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</si>
  <si>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</si>
  <si>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</si>
  <si>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</si>
  <si>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</si>
  <si>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</si>
  <si>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</si>
  <si>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</si>
  <si>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</si>
  <si>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</si>
  <si>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</si>
  <si>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</si>
  <si>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</si>
  <si>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</si>
  <si>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</si>
  <si>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</si>
  <si>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</si>
  <si>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</si>
  <si>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</si>
  <si>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</si>
  <si>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</si>
  <si>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</si>
  <si>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</si>
  <si>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</si>
  <si>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</si>
  <si>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</si>
  <si>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</si>
  <si>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</si>
  <si>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</si>
  <si>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</si>
  <si>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</si>
  <si>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</si>
  <si>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</si>
  <si>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</si>
  <si>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</si>
  <si>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</si>
  <si>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</si>
  <si>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</si>
  <si>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</si>
  <si>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</si>
  <si>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</si>
  <si>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</si>
  <si>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</si>
  <si>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</si>
  <si>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</si>
  <si>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</si>
  <si>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</si>
  <si>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</si>
  <si>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</si>
  <si>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</si>
  <si>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</si>
  <si>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</si>
  <si>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</si>
  <si>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</si>
  <si>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</si>
  <si>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</si>
  <si>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</si>
  <si>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</si>
  <si>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</si>
  <si>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</si>
  <si>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</si>
  <si>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</si>
  <si>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</si>
  <si>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</si>
  <si>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</si>
  <si>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</si>
  <si>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</si>
  <si>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</si>
  <si>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</si>
  <si>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</si>
  <si>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</si>
  <si>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</si>
  <si>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</si>
  <si>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</si>
  <si>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</si>
  <si>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</si>
  <si>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</si>
  <si>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</si>
  <si>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</si>
  <si>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</si>
  <si>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</si>
  <si>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</si>
  <si>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</si>
  <si>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</si>
  <si>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</si>
  <si>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</si>
  <si>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</si>
  <si>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</si>
  <si>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</si>
  <si>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</si>
  <si>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</si>
  <si>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</si>
  <si>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</si>
  <si>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</si>
  <si>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</si>
  <si>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</si>
  <si>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</si>
  <si>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</si>
  <si>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</si>
  <si>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</si>
  <si>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</si>
  <si>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</si>
  <si>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</si>
  <si>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</si>
  <si>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</si>
  <si>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</si>
  <si>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</si>
  <si>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</si>
  <si>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</si>
  <si>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</si>
  <si>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</si>
  <si>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</si>
  <si>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</si>
  <si>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</si>
  <si>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</si>
  <si>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</si>
  <si>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</si>
  <si>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</si>
  <si>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</si>
  <si>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</si>
  <si>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</si>
  <si>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</si>
  <si>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</si>
  <si>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</si>
  <si>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</si>
  <si>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</si>
  <si>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</si>
  <si>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</si>
  <si>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</si>
  <si>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</si>
  <si>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</si>
  <si>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</si>
  <si>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</si>
  <si>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</si>
  <si>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</si>
  <si>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</si>
  <si>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</si>
  <si>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</si>
  <si>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</si>
  <si>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</si>
  <si>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</si>
  <si>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</si>
  <si>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</si>
  <si>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</si>
  <si>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</si>
  <si>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</si>
  <si>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</si>
  <si>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</si>
  <si>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</si>
  <si>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</si>
  <si>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</si>
  <si>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</si>
  <si>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</si>
  <si>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</si>
  <si>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</si>
  <si>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</si>
  <si>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</si>
  <si>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</si>
  <si>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</si>
  <si>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</si>
  <si>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</si>
  <si>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</si>
  <si>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</si>
  <si>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</si>
  <si>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</si>
  <si>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</si>
  <si>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</si>
  <si>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</si>
  <si>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</si>
  <si>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</si>
  <si>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</si>
  <si>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</si>
  <si>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</si>
  <si>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</si>
  <si>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</si>
  <si>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</si>
  <si>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</si>
  <si>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</si>
  <si>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</si>
  <si>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</si>
  <si>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</si>
  <si>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</si>
  <si>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</si>
  <si>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</si>
  <si>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</si>
  <si>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</si>
  <si>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</si>
  <si>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</si>
  <si>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</si>
  <si>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</si>
  <si>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</si>
  <si>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</si>
  <si>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</si>
  <si>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</si>
  <si>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</si>
  <si>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</si>
  <si>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</si>
  <si>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</si>
  <si>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</si>
  <si>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</si>
  <si>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</si>
  <si>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</si>
  <si>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</si>
  <si>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</si>
  <si>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</si>
  <si>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</si>
  <si>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</si>
  <si>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</si>
  <si>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</si>
  <si>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</si>
  <si>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</si>
  <si>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</si>
  <si>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</si>
  <si>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</si>
  <si>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</si>
  <si>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</si>
  <si>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</si>
  <si>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</si>
  <si>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</si>
  <si>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</si>
  <si>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</si>
  <si>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</si>
  <si>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</si>
  <si>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</si>
  <si>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</si>
  <si>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</si>
  <si>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</si>
  <si>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</si>
  <si>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</si>
  <si>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</si>
  <si>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</si>
  <si>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</si>
  <si>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</si>
  <si>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</si>
  <si>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</si>
  <si>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</si>
  <si>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</si>
  <si>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</si>
  <si>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</si>
  <si>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</si>
  <si>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</si>
  <si>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</si>
  <si>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</si>
  <si>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</si>
  <si>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</si>
  <si>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</si>
  <si>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</si>
  <si>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</si>
  <si>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</si>
  <si>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</si>
  <si>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</si>
  <si>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</si>
  <si>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</si>
  <si>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</si>
  <si>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</si>
  <si>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</si>
  <si>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</si>
  <si>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</si>
  <si>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</si>
  <si>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</si>
  <si>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</si>
  <si>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</si>
  <si>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</si>
  <si>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</si>
  <si>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</si>
  <si>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</si>
  <si>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</si>
  <si>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</si>
  <si>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</si>
  <si>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</si>
  <si>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</si>
  <si>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</si>
  <si>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</si>
  <si>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</si>
  <si>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</si>
  <si>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</si>
  <si>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</si>
  <si>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</si>
  <si>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</si>
  <si>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</si>
  <si>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</si>
  <si>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</si>
  <si>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</si>
  <si>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</si>
  <si>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</si>
  <si>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</si>
  <si>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</si>
  <si>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</si>
  <si>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</si>
  <si>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</si>
  <si>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</si>
  <si>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</si>
  <si>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</si>
  <si>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</si>
  <si>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</si>
  <si>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</si>
  <si>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</si>
  <si>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</si>
  <si>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</si>
  <si>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</si>
  <si>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</si>
  <si>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</si>
  <si>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</si>
  <si>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</si>
  <si>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</si>
  <si>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</si>
  <si>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</si>
  <si>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</si>
  <si>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</si>
  <si>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</si>
  <si>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</si>
  <si>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</si>
  <si>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</si>
  <si>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</si>
  <si>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</si>
  <si>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</si>
  <si>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</si>
  <si>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</si>
  <si>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</si>
  <si>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</si>
  <si>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</si>
  <si>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</si>
  <si>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</si>
  <si>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</si>
  <si>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</si>
  <si>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</si>
  <si>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</si>
  <si>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</si>
  <si>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</si>
  <si>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</si>
  <si>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</si>
  <si>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</si>
  <si>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</si>
  <si>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</si>
  <si>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</si>
  <si>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</si>
  <si>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</si>
  <si>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</si>
  <si>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</si>
  <si>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</si>
  <si>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</si>
  <si>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</si>
  <si>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</si>
  <si>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</si>
  <si>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</si>
  <si>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</si>
  <si>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</si>
  <si>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</si>
  <si>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</si>
  <si>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</si>
  <si>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</si>
  <si>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</si>
  <si>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</si>
  <si>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</si>
  <si>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</si>
  <si>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</si>
  <si>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</si>
  <si>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</si>
  <si>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</si>
  <si>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</si>
  <si>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</si>
  <si>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</si>
  <si>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</si>
  <si>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</si>
  <si>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</si>
  <si>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</si>
  <si>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</si>
  <si>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</si>
  <si>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</si>
  <si>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</si>
  <si>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</si>
  <si>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</si>
  <si>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</si>
  <si>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</si>
  <si>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</si>
  <si>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</si>
  <si>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</si>
  <si>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</si>
  <si>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</si>
  <si>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</si>
  <si>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</si>
  <si>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</si>
  <si>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</si>
  <si>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</si>
  <si>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</si>
  <si>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</si>
  <si>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</si>
  <si>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</si>
  <si>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</si>
  <si>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</si>
  <si>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</si>
  <si>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</si>
  <si>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</si>
  <si>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</si>
  <si>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</si>
  <si>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</si>
  <si>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</si>
  <si>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</si>
  <si>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</si>
  <si>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</si>
  <si>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</si>
  <si>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</si>
  <si>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</si>
  <si>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</si>
  <si>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</si>
  <si>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</si>
  <si>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</si>
  <si>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</si>
  <si>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</si>
  <si>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</si>
  <si>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</si>
  <si>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</si>
  <si>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</si>
  <si>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</si>
  <si>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</si>
  <si>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</si>
  <si>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</si>
  <si>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</si>
  <si>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</si>
  <si>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</si>
  <si>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</si>
  <si>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</si>
  <si>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</si>
  <si>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</si>
  <si>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</si>
  <si>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</si>
  <si>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</si>
  <si>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</si>
  <si>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</si>
  <si>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</si>
  <si>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</si>
  <si>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</si>
  <si>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</si>
  <si>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</si>
  <si>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</si>
  <si>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</si>
  <si>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</si>
  <si>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</si>
  <si>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</si>
  <si>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</si>
  <si>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</si>
  <si>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</si>
  <si>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</si>
  <si>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</si>
  <si>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</si>
  <si>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</si>
  <si>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</si>
  <si>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</si>
  <si>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</si>
  <si>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</si>
  <si>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</si>
  <si>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</si>
  <si>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</si>
  <si>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</si>
  <si>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</si>
  <si>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</si>
  <si>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</si>
  <si>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</si>
  <si>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</si>
  <si>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</si>
  <si>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</si>
  <si>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</si>
  <si>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</si>
  <si>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</si>
  <si>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</si>
  <si>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</si>
  <si>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</si>
  <si>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</si>
  <si>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</si>
  <si>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</si>
  <si>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</si>
  <si>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</si>
  <si>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</si>
  <si>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</si>
  <si>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</si>
  <si>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</si>
  <si>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</si>
  <si>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</si>
  <si>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</si>
  <si>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</si>
  <si>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</si>
  <si>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</si>
  <si>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</si>
  <si>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</si>
  <si>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</si>
  <si>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</si>
  <si>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</si>
  <si>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</si>
  <si>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</si>
  <si>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</si>
  <si>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</si>
  <si>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</si>
  <si>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</si>
  <si>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</si>
  <si>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</si>
  <si>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</si>
  <si>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</si>
  <si>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</si>
  <si>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</si>
  <si>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</si>
  <si>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</si>
  <si>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</si>
  <si>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</si>
  <si>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</si>
  <si>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</si>
  <si>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</si>
  <si>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</si>
  <si>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</si>
  <si>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</si>
  <si>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</si>
  <si>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</si>
  <si>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</si>
  <si>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</si>
  <si>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</si>
  <si>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</si>
  <si>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</si>
  <si>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</si>
  <si>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</si>
  <si>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</si>
  <si>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</si>
  <si>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</si>
  <si>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</si>
  <si>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</si>
  <si>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</si>
  <si>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</si>
  <si>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</si>
  <si>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</si>
  <si>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</si>
  <si>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</si>
  <si>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</si>
  <si>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</si>
  <si>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</si>
  <si>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</si>
  <si>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</si>
  <si>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</si>
  <si>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</si>
  <si>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</si>
  <si>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</si>
  <si>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</si>
  <si>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</si>
  <si>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</si>
  <si>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</si>
  <si>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</si>
  <si>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</si>
  <si>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</si>
  <si>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</si>
  <si>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</si>
  <si>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</si>
  <si>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</si>
  <si>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</si>
  <si>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</si>
  <si>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</si>
  <si>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</si>
  <si>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</si>
  <si>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</si>
  <si>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</si>
  <si>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</si>
  <si>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</si>
  <si>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</si>
  <si>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</si>
  <si>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</si>
  <si>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</si>
  <si>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</si>
  <si>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</si>
  <si>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</si>
  <si>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</si>
  <si>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</si>
  <si>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</si>
  <si>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</si>
  <si>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</si>
  <si>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</si>
  <si>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</si>
  <si>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</si>
  <si>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</si>
  <si>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</si>
  <si>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</si>
  <si>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</si>
  <si>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</si>
  <si>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</si>
  <si>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</si>
  <si>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</si>
  <si>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</si>
  <si>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</si>
  <si>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</si>
  <si>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</si>
  <si>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</si>
  <si>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</si>
  <si>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</si>
  <si>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</si>
  <si>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</si>
  <si>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</si>
  <si>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</si>
  <si>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</si>
  <si>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</si>
  <si>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</si>
  <si>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</si>
  <si>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</si>
  <si>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</si>
  <si>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</si>
  <si>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</si>
  <si>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</si>
  <si>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</si>
  <si>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</si>
  <si>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</si>
  <si>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</si>
  <si>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</si>
  <si>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</si>
  <si>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</si>
  <si>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</si>
  <si>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</si>
  <si>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</si>
  <si>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</si>
  <si>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</si>
  <si>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</si>
  <si>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</si>
  <si>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</si>
  <si>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</si>
  <si>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</si>
  <si>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</si>
  <si>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</si>
  <si>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</si>
  <si>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</si>
  <si>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</si>
  <si>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</si>
  <si>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</si>
  <si>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</si>
  <si>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</si>
  <si>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</si>
  <si>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</si>
  <si>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</si>
  <si>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</si>
  <si>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</si>
  <si>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</si>
  <si>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</si>
  <si>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</si>
  <si>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</si>
  <si>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</si>
  <si>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</si>
  <si>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</si>
  <si>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</si>
  <si>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</si>
  <si>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</si>
  <si>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</si>
  <si>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</si>
  <si>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</si>
  <si>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</si>
  <si>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</si>
  <si>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</si>
  <si>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</si>
  <si>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</si>
  <si>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</si>
  <si>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</si>
  <si>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</si>
  <si>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</si>
  <si>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</si>
  <si>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</si>
  <si>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</si>
  <si>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</si>
  <si>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</si>
  <si>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</si>
  <si>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</si>
  <si>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</si>
  <si>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</si>
  <si>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</si>
  <si>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</si>
  <si>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</si>
  <si>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</si>
  <si>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</si>
  <si>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</si>
  <si>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</si>
  <si>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</si>
  <si>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</si>
  <si>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</si>
  <si>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</si>
  <si>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</si>
  <si>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</si>
  <si>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</si>
  <si>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</si>
  <si>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</si>
  <si>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</si>
  <si>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</si>
  <si>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</si>
  <si>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</si>
  <si>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</si>
  <si>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</si>
  <si>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</si>
  <si>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</si>
  <si>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</si>
  <si>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</si>
  <si>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</si>
  <si>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</si>
  <si>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</si>
  <si>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</si>
  <si>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</si>
  <si>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</si>
  <si>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</si>
  <si>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</si>
  <si>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</si>
  <si>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</si>
  <si>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</si>
  <si>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</si>
  <si>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</si>
  <si>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</si>
  <si>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</si>
  <si>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</si>
  <si>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</si>
  <si>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</si>
  <si>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</si>
  <si>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</si>
  <si>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</si>
  <si>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</si>
  <si>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</si>
  <si>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</si>
  <si>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</si>
  <si>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</si>
  <si>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</si>
  <si>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</si>
  <si>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</si>
  <si>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</si>
  <si>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</si>
  <si>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</si>
  <si>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</si>
  <si>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</si>
  <si>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</si>
  <si>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</si>
  <si>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</si>
  <si>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</si>
  <si>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</si>
  <si>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</si>
  <si>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</si>
  <si>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</si>
  <si>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</si>
  <si>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</si>
  <si>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</si>
  <si>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</si>
  <si>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</si>
  <si>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</si>
  <si>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</si>
  <si>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</si>
  <si>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</si>
  <si>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</si>
  <si>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</si>
  <si>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</si>
  <si>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</si>
  <si>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</si>
  <si>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</si>
  <si>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</si>
  <si>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</si>
  <si>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</si>
  <si>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</si>
  <si>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</si>
  <si>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</si>
  <si>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</si>
  <si>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</si>
  <si>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</si>
  <si>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</si>
  <si>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</si>
  <si>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</si>
  <si>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</si>
  <si>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</si>
  <si>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</si>
  <si>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</si>
  <si>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</si>
  <si>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</si>
  <si>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</si>
  <si>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</si>
  <si>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</si>
  <si>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</si>
  <si>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</si>
  <si>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</si>
  <si>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</si>
  <si>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</si>
  <si>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</si>
  <si>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</si>
  <si>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</si>
  <si>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</si>
  <si>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</si>
  <si>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</si>
  <si>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</si>
  <si>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</si>
  <si>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</si>
  <si>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</si>
  <si>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</si>
  <si>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</si>
  <si>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</si>
  <si>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</si>
  <si>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</si>
  <si>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</si>
  <si>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</si>
  <si>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</si>
  <si>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</si>
  <si>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</si>
  <si>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</si>
  <si>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</si>
  <si>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</si>
  <si>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</si>
  <si>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</si>
  <si>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</si>
  <si>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</si>
  <si>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</si>
  <si>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</si>
  <si>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</si>
  <si>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</si>
  <si>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</si>
  <si>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</si>
  <si>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</si>
  <si>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</si>
  <si>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</si>
  <si>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</si>
  <si>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</si>
  <si>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</si>
  <si>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</si>
  <si>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</si>
  <si>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</si>
  <si>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</si>
  <si>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</si>
  <si>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</si>
  <si>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</si>
  <si>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</si>
  <si>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</si>
  <si>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</si>
  <si>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</si>
  <si>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</si>
  <si>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</si>
  <si>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</si>
  <si>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</si>
  <si>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</si>
  <si>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</si>
  <si>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</si>
  <si>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</si>
  <si>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</si>
  <si>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</si>
  <si>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</si>
  <si>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</si>
  <si>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</si>
  <si>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</si>
  <si>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</si>
  <si>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</si>
  <si>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</si>
  <si>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</si>
  <si>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</si>
  <si>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</si>
  <si>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</si>
  <si>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</si>
  <si>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</si>
  <si>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</si>
  <si>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</si>
  <si>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</si>
  <si>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</si>
  <si>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</si>
  <si>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</si>
  <si>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</si>
  <si>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</si>
  <si>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</si>
  <si>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</si>
  <si>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</si>
  <si>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</si>
  <si>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</si>
  <si>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</si>
  <si>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</si>
  <si>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</si>
  <si>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</si>
  <si>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</si>
  <si>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</si>
  <si>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</si>
  <si>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</si>
  <si>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</si>
  <si>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</si>
  <si>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</si>
  <si>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</si>
  <si>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</si>
  <si>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</si>
  <si>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</si>
  <si>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</si>
  <si>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</si>
  <si>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</si>
  <si>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</si>
  <si>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</si>
  <si>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</si>
  <si>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</si>
  <si>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</si>
  <si>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</si>
  <si>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</si>
  <si>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</si>
  <si>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</si>
  <si>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</si>
  <si>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</si>
  <si>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</si>
  <si>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</si>
  <si>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</si>
  <si>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</si>
  <si>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</si>
  <si>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</si>
  <si>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</si>
  <si>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</si>
  <si>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</si>
  <si>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</si>
  <si>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</si>
  <si>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</si>
  <si>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</si>
  <si>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</si>
  <si>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</si>
  <si>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</si>
  <si>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</si>
  <si>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</si>
  <si>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</si>
  <si>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</si>
  <si>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</si>
  <si>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</si>
  <si>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</si>
  <si>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</si>
  <si>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</si>
  <si>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</si>
  <si>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</si>
  <si>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</si>
  <si>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</si>
  <si>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</si>
  <si>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</si>
  <si>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</si>
  <si>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</si>
  <si>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</si>
  <si>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</si>
  <si>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</si>
  <si>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</si>
  <si>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</si>
  <si>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</si>
  <si>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</si>
  <si>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</si>
  <si>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</si>
  <si>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</si>
  <si>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</si>
  <si>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</si>
  <si>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</si>
  <si>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</si>
  <si>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</si>
  <si>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</si>
  <si>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</si>
  <si>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</si>
  <si>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</si>
  <si>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</si>
  <si>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</si>
  <si>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</si>
  <si>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</si>
  <si>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</si>
  <si>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</si>
  <si>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</si>
  <si>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</si>
  <si>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</si>
  <si>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</si>
  <si>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</si>
  <si>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</si>
  <si>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</si>
  <si>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</si>
  <si>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</si>
  <si>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</si>
  <si>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</si>
  <si>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</si>
  <si>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</si>
  <si>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</si>
  <si>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</si>
  <si>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</si>
  <si>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</si>
  <si>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</si>
  <si>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</si>
  <si>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</si>
  <si>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</si>
  <si>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</si>
  <si>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</si>
  <si>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</si>
  <si>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</si>
  <si>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</si>
  <si>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</si>
  <si>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</si>
  <si>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</si>
  <si>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</si>
  <si>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</si>
  <si>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</si>
  <si>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</si>
  <si>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</si>
  <si>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</si>
  <si>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</si>
  <si>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</si>
  <si>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</si>
  <si>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</si>
  <si>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</si>
  <si>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</si>
  <si>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</si>
  <si>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</si>
  <si>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</si>
  <si>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</si>
  <si>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</si>
  <si>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</si>
  <si>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</si>
  <si>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</si>
  <si>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</si>
  <si>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</si>
  <si>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</si>
  <si>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</si>
  <si>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</si>
  <si>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</si>
  <si>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</si>
  <si>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</si>
  <si>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</si>
  <si>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</si>
  <si>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</si>
  <si>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</si>
  <si>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</si>
  <si>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</si>
  <si>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</si>
  <si>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</si>
  <si>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</si>
  <si>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</si>
  <si>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</si>
  <si>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</si>
  <si>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</si>
  <si>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</si>
  <si>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</si>
  <si>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</si>
  <si>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</si>
  <si>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</si>
  <si>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</si>
  <si>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</si>
  <si>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</si>
  <si>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</si>
  <si>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</si>
  <si>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</si>
  <si>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</si>
  <si>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</si>
  <si>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</si>
  <si>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</si>
  <si>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</si>
  <si>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</si>
  <si>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</si>
  <si>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</si>
  <si>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</si>
  <si>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</si>
  <si>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</si>
  <si>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</si>
  <si>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</si>
  <si>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</si>
  <si>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</si>
  <si>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</si>
  <si>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</si>
  <si>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</si>
  <si>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</si>
  <si>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</si>
  <si>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</si>
  <si>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</si>
  <si>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</si>
  <si>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</si>
  <si>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</si>
  <si>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</si>
  <si>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</si>
  <si>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</si>
  <si>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</si>
  <si>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</si>
  <si>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</si>
  <si>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</si>
  <si>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</si>
  <si>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</si>
  <si>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</si>
  <si>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</si>
  <si>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</si>
  <si>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</si>
  <si>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</si>
  <si>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</si>
  <si>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</si>
  <si>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</si>
  <si>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</si>
  <si>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</si>
  <si>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</si>
  <si>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</si>
  <si>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</si>
  <si>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</si>
  <si>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</si>
  <si>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</si>
  <si>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</si>
  <si>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</si>
  <si>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</si>
  <si>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</si>
  <si>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</si>
  <si>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</si>
  <si>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</si>
  <si>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</si>
  <si>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</si>
  <si>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</si>
  <si>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</si>
  <si>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</si>
  <si>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</si>
  <si>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</si>
  <si>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</si>
  <si>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</si>
  <si>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</si>
  <si>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</si>
  <si>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</si>
  <si>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</si>
  <si>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</si>
  <si>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</si>
  <si>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</si>
  <si>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</si>
  <si>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</si>
  <si>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</si>
  <si>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</si>
  <si>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</si>
  <si>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</si>
  <si>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</si>
  <si>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</si>
  <si>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</si>
  <si>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</si>
  <si>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</si>
  <si>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</si>
  <si>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</si>
  <si>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</si>
  <si>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</si>
  <si>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</si>
  <si>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</si>
  <si>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</si>
  <si>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</si>
  <si>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</si>
  <si>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</si>
  <si>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</si>
  <si>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</si>
  <si>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</si>
  <si>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</si>
  <si>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</si>
  <si>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</si>
  <si>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</si>
  <si>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</si>
  <si>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</si>
  <si>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</si>
  <si>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</si>
  <si>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</si>
  <si>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</si>
  <si>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</si>
  <si>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</si>
  <si>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</si>
  <si>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</si>
  <si>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</si>
  <si>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</si>
  <si>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</si>
  <si>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</si>
  <si>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</si>
  <si>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</si>
  <si>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</si>
  <si>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</si>
  <si>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</si>
  <si>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</si>
  <si>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</si>
  <si>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</si>
  <si>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</si>
  <si>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</si>
  <si>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</si>
  <si>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</si>
  <si>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</si>
  <si>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</si>
  <si>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</si>
  <si>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</si>
  <si>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</si>
  <si>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</si>
  <si>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</si>
  <si>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</si>
  <si>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</si>
  <si>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</si>
  <si>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</si>
  <si>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</si>
  <si>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</si>
  <si>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</si>
  <si>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</si>
  <si>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</si>
  <si>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</si>
  <si>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</si>
  <si>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</si>
  <si>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</si>
  <si>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</si>
  <si>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</si>
  <si>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</si>
  <si>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</si>
  <si>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</si>
  <si>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</si>
  <si>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</si>
  <si>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</si>
  <si>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</si>
  <si>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</si>
  <si>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</si>
  <si>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</si>
  <si>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</si>
  <si>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</si>
  <si>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</si>
  <si>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</si>
  <si>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</si>
  <si>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</si>
  <si>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</si>
  <si>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</si>
  <si>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</si>
  <si>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</si>
  <si>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</si>
  <si>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</si>
  <si>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</si>
  <si>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</si>
  <si>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</si>
  <si>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</si>
  <si>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</si>
  <si>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</si>
  <si>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</si>
  <si>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</si>
  <si>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</si>
  <si>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</si>
  <si>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</si>
  <si>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</si>
  <si>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</si>
  <si>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</si>
  <si>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</si>
  <si>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</si>
  <si>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</si>
  <si>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</si>
  <si>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</si>
  <si>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</si>
  <si>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</si>
  <si>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</si>
  <si>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</si>
  <si>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</si>
  <si>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</si>
  <si>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</si>
  <si>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</si>
  <si>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</si>
  <si>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</si>
  <si>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</si>
  <si>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</si>
  <si>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</si>
  <si>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</si>
  <si>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</si>
  <si>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</si>
  <si>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</si>
  <si>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</si>
  <si>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</si>
  <si>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</si>
  <si>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</si>
  <si>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</si>
  <si>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</si>
  <si>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</si>
  <si>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</si>
  <si>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</si>
  <si>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</si>
  <si>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</si>
  <si>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</si>
  <si>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</si>
  <si>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</si>
  <si>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</si>
  <si>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</si>
  <si>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</si>
  <si>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</si>
  <si>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</si>
  <si>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</si>
  <si>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</si>
  <si>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</si>
  <si>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</si>
  <si>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</si>
  <si>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</si>
  <si>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</si>
  <si>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</si>
  <si>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</si>
  <si>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</si>
  <si>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</si>
  <si>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</si>
  <si>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</si>
  <si>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</si>
  <si>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</si>
  <si>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</si>
  <si>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</si>
  <si>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</si>
  <si>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</si>
  <si>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</si>
  <si>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</si>
  <si>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</si>
  <si>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</si>
  <si>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</si>
  <si>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</si>
  <si>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</si>
  <si>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</si>
  <si>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</si>
  <si>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</si>
  <si>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</si>
  <si>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</si>
  <si>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</si>
  <si>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</si>
  <si>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</si>
  <si>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</si>
  <si>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</si>
  <si>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</si>
  <si>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</si>
  <si>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</si>
  <si>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</si>
  <si>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</si>
  <si>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</si>
  <si>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</si>
  <si>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</si>
  <si>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</si>
  <si>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</si>
  <si>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</si>
  <si>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</si>
  <si>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</si>
  <si>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</si>
  <si>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</si>
  <si>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</si>
  <si>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</si>
  <si>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</si>
  <si>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</si>
  <si>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</si>
  <si>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</si>
  <si>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</si>
  <si>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</si>
  <si>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</si>
  <si>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</si>
  <si>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</si>
  <si>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</si>
  <si>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</si>
  <si>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</si>
  <si>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</si>
  <si>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</si>
  <si>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</si>
  <si>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</si>
  <si>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</si>
  <si>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</si>
  <si>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</si>
  <si>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</si>
  <si>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</si>
  <si>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</si>
  <si>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</si>
  <si>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</si>
  <si>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</si>
  <si>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</si>
  <si>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</si>
  <si>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</si>
  <si>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</si>
  <si>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</si>
  <si>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</si>
  <si>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</si>
  <si>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</si>
  <si>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</si>
  <si>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</si>
  <si>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</si>
  <si>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</si>
  <si>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</si>
  <si>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</si>
  <si>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</si>
  <si>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</si>
  <si>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</si>
  <si>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</si>
  <si>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</si>
  <si>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</si>
  <si>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</si>
  <si>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</si>
  <si>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</si>
  <si>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</si>
  <si>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</si>
  <si>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</si>
  <si>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</si>
  <si>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</si>
  <si>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</si>
  <si>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</si>
  <si>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</si>
  <si>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</si>
  <si>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</si>
  <si>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</si>
  <si>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</si>
  <si>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</si>
  <si>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</si>
  <si>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</si>
  <si>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</si>
  <si>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</si>
  <si>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</si>
  <si>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</si>
  <si>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</si>
  <si>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</si>
  <si>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</si>
  <si>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</si>
  <si>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</si>
  <si>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</si>
  <si>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</si>
  <si>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</si>
  <si>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</si>
  <si>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</si>
  <si>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</si>
  <si>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</si>
  <si>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</si>
  <si>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</si>
  <si>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</si>
  <si>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</si>
  <si>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</si>
  <si>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</si>
  <si>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</si>
  <si>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</si>
  <si>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</si>
  <si>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</si>
  <si>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</si>
  <si>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</si>
  <si>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</si>
  <si>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</si>
  <si>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</si>
  <si>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</si>
  <si>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</si>
  <si>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</si>
  <si>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</si>
  <si>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</si>
  <si>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</si>
  <si>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</si>
  <si>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</si>
  <si>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</si>
  <si>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</si>
  <si>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</si>
  <si>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</si>
  <si>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</si>
  <si>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</si>
  <si>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</si>
  <si>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</si>
  <si>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</si>
  <si>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</si>
  <si>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</si>
  <si>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</si>
  <si>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</si>
  <si>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</si>
  <si>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</si>
  <si>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</si>
  <si>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</si>
  <si>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</si>
  <si>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</si>
  <si>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</si>
  <si>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</si>
  <si>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</si>
  <si>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</si>
  <si>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</si>
  <si>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</si>
  <si>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</si>
  <si>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</si>
  <si>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</si>
  <si>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</si>
  <si>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</si>
  <si>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</si>
  <si>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</si>
  <si>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</si>
  <si>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</si>
  <si>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</si>
  <si>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</si>
  <si>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</si>
  <si>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</si>
  <si>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</si>
  <si>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</si>
  <si>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</si>
  <si>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</si>
  <si>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</si>
  <si>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</si>
  <si>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</si>
  <si>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</si>
  <si>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</si>
  <si>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</si>
  <si>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</si>
  <si>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</si>
  <si>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</si>
  <si>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</si>
  <si>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</si>
  <si>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</si>
  <si>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</si>
  <si>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</si>
  <si>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</si>
  <si>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</si>
  <si>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</si>
  <si>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</si>
  <si>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</si>
  <si>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</si>
  <si>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</si>
  <si>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</si>
  <si>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</si>
  <si>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</si>
  <si>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</si>
  <si>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</si>
  <si>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</si>
  <si>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</si>
  <si>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</si>
  <si>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</si>
  <si>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</si>
  <si>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</si>
  <si>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</si>
  <si>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</si>
  <si>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</si>
  <si>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</si>
  <si>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</si>
  <si>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</si>
  <si>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</si>
  <si>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</si>
  <si>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</si>
  <si>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</si>
  <si>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</si>
  <si>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</si>
  <si>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</si>
  <si>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</si>
  <si>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</si>
  <si>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</si>
  <si>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</si>
  <si>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</si>
  <si>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</si>
  <si>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</si>
  <si>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</si>
  <si>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</si>
  <si>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</si>
  <si>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</si>
  <si>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</si>
  <si>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</si>
  <si>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</si>
  <si>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</si>
  <si>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</si>
  <si>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</si>
  <si>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</si>
  <si>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</si>
  <si>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</si>
  <si>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</si>
  <si>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</si>
  <si>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</si>
  <si>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</si>
  <si>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</si>
  <si>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</si>
  <si>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</si>
  <si>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</si>
  <si>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</si>
  <si>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</si>
  <si>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</si>
  <si>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</si>
  <si>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</si>
  <si>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</si>
  <si>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</si>
  <si>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</si>
  <si>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</si>
  <si>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</si>
  <si>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</si>
  <si>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</si>
  <si>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</si>
  <si>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</si>
  <si>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</si>
  <si>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</si>
  <si>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</si>
  <si>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</si>
  <si>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</si>
  <si>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</si>
  <si>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</si>
  <si>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</si>
  <si>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</si>
  <si>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</si>
  <si>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</si>
  <si>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</si>
  <si>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</si>
  <si>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</si>
  <si>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</si>
  <si>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</si>
  <si>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</si>
  <si>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</si>
  <si>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</si>
  <si>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</si>
  <si>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</si>
  <si>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</si>
  <si>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</si>
  <si>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</si>
  <si>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</si>
  <si>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</si>
  <si>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</si>
  <si>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</si>
  <si>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</si>
  <si>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</si>
  <si>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</si>
  <si>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</si>
  <si>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</si>
  <si>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</si>
  <si>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</si>
  <si>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</si>
  <si>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</si>
  <si>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</si>
  <si>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</si>
  <si>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</si>
  <si>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</si>
  <si>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</si>
  <si>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</si>
  <si>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</si>
  <si>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</si>
  <si>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</si>
  <si>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</si>
  <si>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</si>
  <si>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</si>
  <si>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</si>
  <si>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</si>
  <si>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</si>
  <si>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</si>
  <si>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</si>
  <si>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</si>
  <si>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</si>
  <si>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</si>
  <si>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</si>
  <si>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</si>
  <si>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</si>
  <si>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</si>
  <si>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</si>
  <si>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</si>
  <si>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</si>
  <si>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</si>
  <si>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</si>
  <si>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</si>
  <si>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</si>
  <si>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</si>
  <si>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</si>
  <si>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</si>
  <si>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</si>
  <si>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</si>
  <si>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</si>
  <si>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</si>
  <si>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</si>
  <si>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</si>
  <si>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</si>
  <si>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</si>
  <si>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</si>
  <si>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</si>
  <si>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</si>
  <si>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</si>
  <si>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</si>
  <si>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</si>
  <si>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</si>
  <si>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</si>
  <si>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</si>
  <si>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</si>
  <si>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</si>
  <si>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</si>
  <si>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</si>
  <si>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</si>
  <si>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</si>
  <si>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</si>
  <si>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</si>
  <si>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</si>
  <si>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</si>
  <si>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</si>
  <si>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</si>
  <si>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</si>
  <si>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</si>
  <si>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</si>
  <si>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</si>
  <si>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</si>
  <si>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</si>
  <si>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</si>
  <si>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</si>
  <si>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</si>
  <si>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</si>
  <si>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</si>
  <si>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</si>
  <si>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</si>
  <si>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</si>
  <si>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</si>
  <si>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</si>
  <si>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</si>
  <si>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</si>
  <si>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</si>
  <si>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</si>
  <si>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</si>
  <si>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</si>
  <si>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</si>
  <si>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</si>
  <si>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</si>
  <si>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</si>
  <si>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</si>
  <si>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</si>
  <si>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</si>
  <si>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</si>
  <si>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</si>
  <si>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</si>
  <si>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</si>
  <si>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</si>
  <si>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</si>
  <si>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</si>
  <si>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</si>
  <si>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</si>
  <si>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</si>
  <si>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</si>
  <si>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</si>
  <si>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</si>
  <si>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</si>
  <si>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</si>
  <si>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</si>
  <si>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</si>
  <si>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</si>
  <si>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</si>
  <si>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</si>
  <si>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</si>
  <si>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</si>
  <si>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</si>
  <si>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</si>
  <si>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</si>
  <si>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</si>
  <si>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</si>
  <si>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</si>
  <si>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</si>
  <si>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</si>
  <si>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</si>
  <si>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</si>
  <si>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</si>
  <si>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</si>
  <si>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</si>
  <si>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</si>
  <si>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</si>
  <si>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</si>
  <si>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</si>
  <si>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</si>
  <si>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</si>
  <si>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</si>
  <si>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</si>
  <si>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</si>
  <si>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</si>
  <si>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</si>
  <si>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</si>
  <si>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</si>
  <si>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</si>
  <si>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</si>
  <si>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</si>
  <si>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</si>
  <si>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</si>
  <si>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</si>
  <si>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</si>
  <si>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</si>
  <si>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</si>
  <si>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</si>
  <si>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</si>
  <si>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</si>
  <si>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</si>
  <si>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</si>
  <si>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</si>
  <si>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</si>
  <si>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</si>
  <si>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</si>
  <si>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</si>
  <si>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</si>
  <si>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</si>
  <si>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</si>
  <si>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</si>
  <si>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</si>
  <si>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</si>
  <si>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</si>
  <si>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</si>
  <si>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</si>
  <si>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</si>
  <si>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</si>
  <si>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</si>
  <si>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</si>
  <si>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</si>
  <si>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</si>
  <si>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</si>
  <si>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</si>
  <si>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</si>
  <si>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</si>
  <si>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</si>
  <si>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</si>
  <si>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</si>
  <si>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</si>
  <si>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</si>
  <si>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</si>
  <si>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</si>
  <si>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</si>
  <si>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</si>
  <si>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</si>
  <si>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</si>
  <si>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</si>
  <si>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</si>
  <si>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</si>
  <si>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</si>
  <si>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</si>
  <si>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</si>
  <si>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</si>
  <si>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</si>
  <si>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</si>
  <si>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</si>
  <si>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</si>
  <si>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</si>
  <si>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</si>
  <si>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</si>
  <si>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</si>
  <si>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</si>
  <si>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</si>
  <si>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</si>
  <si>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</si>
  <si>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</si>
  <si>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</si>
  <si>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</si>
  <si>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</si>
  <si>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</si>
  <si>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</si>
  <si>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</si>
  <si>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</si>
  <si>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</si>
  <si>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</si>
  <si>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</si>
  <si>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</si>
  <si>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</si>
  <si>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</si>
  <si>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</si>
  <si>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</si>
  <si>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</si>
  <si>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</si>
  <si>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</si>
  <si>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</si>
  <si>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</si>
  <si>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</si>
  <si>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</si>
  <si>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</si>
  <si>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</si>
  <si>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</si>
  <si>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</si>
  <si>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</si>
  <si>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</si>
  <si>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</si>
  <si>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</si>
  <si>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</si>
  <si>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</si>
  <si>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</si>
  <si>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</si>
  <si>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</si>
  <si>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</si>
  <si>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</si>
  <si>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</si>
  <si>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</si>
  <si>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</si>
  <si>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</si>
  <si>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</si>
  <si>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</si>
  <si>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</si>
  <si>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</si>
  <si>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</si>
  <si>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</si>
  <si>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</si>
  <si>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</si>
  <si>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</si>
  <si>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</si>
  <si>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</si>
  <si>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</si>
  <si>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</si>
  <si>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</si>
  <si>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</si>
  <si>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</si>
  <si>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</si>
  <si>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</si>
  <si>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</si>
  <si>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</si>
  <si>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</si>
  <si>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</si>
  <si>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</si>
  <si>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</si>
  <si>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</si>
  <si>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</si>
  <si>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</si>
  <si>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</si>
  <si>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</si>
  <si>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</si>
  <si>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</si>
  <si>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</si>
  <si>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</si>
  <si>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</si>
  <si>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</si>
  <si>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</si>
  <si>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</si>
  <si>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</si>
  <si>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</si>
  <si>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</si>
  <si>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</si>
  <si>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</si>
  <si>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</si>
  <si>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</si>
  <si>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</si>
  <si>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</si>
  <si>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</si>
  <si>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</si>
  <si>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</si>
  <si>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</si>
  <si>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</si>
  <si>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</si>
  <si>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</si>
  <si>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</si>
  <si>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</si>
  <si>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</si>
  <si>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</si>
  <si>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</si>
  <si>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</si>
  <si>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</si>
  <si>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</si>
  <si>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</si>
  <si>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</si>
  <si>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</si>
  <si>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</si>
  <si>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</si>
  <si>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</si>
  <si>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</si>
  <si>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</si>
  <si>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</si>
  <si>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</si>
  <si>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</si>
  <si>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</si>
  <si>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</si>
  <si>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</si>
  <si>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</si>
  <si>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</si>
  <si>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</si>
  <si>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</si>
  <si>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</si>
  <si>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</si>
  <si>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</si>
  <si>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</si>
  <si>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</si>
  <si>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</si>
  <si>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</si>
  <si>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</si>
  <si>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</si>
  <si>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</si>
  <si>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</si>
  <si>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</si>
  <si>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</si>
  <si>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</si>
  <si>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</si>
  <si>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</si>
  <si>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</si>
  <si>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</si>
  <si>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</si>
  <si>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</si>
  <si>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</si>
  <si>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</si>
  <si>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</si>
  <si>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</si>
  <si>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</si>
  <si>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</si>
  <si>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</si>
  <si>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</si>
  <si>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</si>
  <si>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</si>
  <si>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</si>
  <si>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</si>
  <si>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</si>
  <si>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</si>
  <si>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</si>
  <si>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</si>
  <si>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</si>
  <si>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</si>
  <si>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</si>
  <si>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</si>
  <si>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</si>
  <si>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</si>
  <si>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</si>
  <si>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</si>
  <si>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</si>
  <si>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</si>
  <si>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</si>
  <si>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</si>
  <si>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</si>
  <si>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</si>
  <si>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</si>
  <si>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</si>
  <si>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</si>
  <si>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</si>
  <si>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</si>
  <si>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</si>
  <si>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</si>
  <si>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</si>
  <si>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</si>
  <si>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</si>
  <si>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</si>
  <si>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</si>
  <si>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</si>
  <si>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</si>
  <si>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</si>
  <si>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</si>
  <si>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</si>
  <si>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</si>
  <si>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</si>
  <si>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</si>
  <si>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</si>
  <si>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</si>
  <si>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</si>
  <si>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</si>
  <si>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</si>
  <si>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</si>
  <si>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</si>
  <si>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</si>
  <si>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</si>
  <si>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</si>
  <si>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</si>
  <si>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</si>
  <si>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</si>
  <si>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</si>
  <si>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</si>
  <si>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</si>
  <si>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</si>
  <si>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</si>
  <si>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</si>
  <si>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</si>
  <si>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</si>
  <si>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</si>
  <si>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</si>
  <si>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</si>
  <si>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</si>
  <si>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</si>
  <si>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</si>
  <si>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</si>
  <si>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</si>
  <si>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</si>
  <si>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</si>
  <si>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</si>
  <si>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</si>
  <si>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</si>
  <si>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</si>
  <si>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</si>
  <si>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</si>
  <si>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</si>
  <si>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</si>
  <si>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</si>
  <si>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</si>
  <si>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</si>
  <si>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</si>
  <si>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</si>
  <si>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</si>
  <si>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</si>
  <si>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</si>
  <si>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</si>
  <si>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</si>
  <si>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</si>
  <si>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</si>
  <si>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</si>
  <si>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</si>
  <si>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</si>
  <si>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</si>
  <si>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</si>
  <si>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</si>
  <si>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</si>
  <si>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</si>
  <si>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</si>
  <si>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</si>
  <si>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</si>
  <si>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</si>
  <si>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</si>
  <si>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</si>
  <si>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</si>
  <si>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</si>
  <si>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</si>
  <si>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</si>
  <si>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</si>
  <si>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</si>
  <si>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</si>
  <si>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</si>
  <si>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</si>
  <si>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</si>
  <si>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</si>
  <si>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</si>
  <si>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</si>
  <si>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</si>
  <si>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</si>
  <si>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</si>
  <si>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</si>
  <si>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</si>
  <si>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</si>
  <si>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</si>
  <si>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</si>
  <si>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</si>
  <si>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</si>
  <si>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</si>
  <si>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</si>
  <si>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</si>
  <si>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</si>
  <si>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</si>
  <si>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</si>
  <si>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</si>
  <si>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</si>
  <si>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</si>
  <si>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</si>
  <si>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</si>
  <si>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</si>
  <si>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</si>
  <si>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</si>
  <si>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</si>
  <si>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</si>
  <si>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</si>
  <si>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</si>
  <si>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</si>
  <si>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</si>
  <si>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</si>
  <si>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</si>
  <si>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</si>
  <si>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</si>
  <si>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</si>
  <si>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</si>
  <si>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</si>
  <si>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</si>
  <si>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</si>
  <si>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</si>
  <si>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</si>
  <si>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</si>
  <si>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</si>
  <si>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</si>
  <si>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</si>
  <si>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</si>
  <si>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</si>
  <si>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</si>
  <si>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</si>
  <si>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</si>
  <si>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</si>
  <si>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</si>
  <si>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</si>
  <si>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</si>
  <si>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</si>
  <si>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</si>
  <si>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</si>
  <si>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</si>
  <si>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</si>
  <si>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</si>
  <si>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</si>
  <si>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</si>
  <si>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</si>
  <si>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</si>
  <si>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</si>
  <si>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</si>
  <si>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</si>
  <si>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</si>
  <si>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</si>
  <si>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</si>
  <si>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</si>
  <si>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</si>
  <si>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</si>
  <si>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</si>
  <si>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</si>
  <si>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</si>
  <si>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</si>
  <si>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</si>
  <si>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</si>
  <si>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</si>
  <si>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</si>
  <si>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</si>
  <si>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</si>
  <si>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</si>
  <si>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</si>
  <si>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</si>
  <si>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</si>
  <si>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</si>
  <si>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</si>
  <si>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</si>
  <si>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</si>
  <si>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</si>
  <si>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</si>
  <si>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</si>
  <si>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</si>
  <si>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</si>
  <si>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</si>
  <si>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</si>
  <si>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</si>
  <si>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</si>
  <si>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</si>
  <si>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</si>
  <si>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</si>
  <si>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</si>
  <si>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</si>
  <si>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</si>
  <si>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</si>
  <si>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</si>
  <si>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</si>
  <si>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</si>
  <si>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</si>
  <si>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</si>
  <si>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</si>
  <si>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</si>
  <si>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</si>
  <si>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</si>
  <si>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</si>
  <si>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</si>
  <si>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</si>
  <si>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</si>
  <si>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</si>
  <si>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</si>
  <si>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</si>
  <si>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</si>
  <si>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</si>
  <si>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</si>
  <si>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</si>
  <si>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</si>
  <si>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</si>
  <si>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</si>
  <si>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</si>
  <si>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</si>
  <si>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</si>
  <si>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</si>
  <si>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</si>
  <si>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</si>
  <si>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</si>
  <si>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</si>
  <si>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</si>
  <si>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</si>
  <si>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</si>
  <si>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</si>
  <si>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</si>
  <si>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</si>
  <si>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</si>
  <si>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</si>
  <si>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</si>
  <si>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</si>
  <si>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</si>
  <si>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</si>
  <si>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</si>
  <si>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</si>
  <si>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</si>
  <si>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</si>
  <si>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</si>
  <si>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</si>
  <si>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</si>
  <si>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</si>
  <si>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</si>
  <si>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</si>
  <si>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</si>
  <si>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</si>
  <si>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</si>
  <si>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</si>
  <si>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</si>
  <si>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</si>
  <si>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</si>
  <si>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</si>
  <si>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</si>
  <si>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</si>
  <si>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</si>
  <si>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</si>
  <si>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</si>
  <si>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</si>
  <si>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</si>
  <si>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</si>
  <si>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</si>
  <si>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</si>
  <si>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</si>
  <si>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</si>
  <si>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</si>
  <si>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</si>
  <si>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</si>
  <si>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</si>
  <si>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</si>
  <si>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</si>
  <si>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</si>
  <si>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</si>
  <si>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</si>
  <si>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</si>
  <si>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</si>
  <si>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</si>
  <si>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</si>
  <si>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</si>
  <si>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</si>
  <si>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</si>
  <si>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</si>
  <si>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</si>
  <si>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</si>
  <si>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</si>
  <si>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</si>
  <si>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</si>
  <si>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</si>
  <si>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</si>
  <si>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</si>
  <si>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</si>
  <si>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</si>
  <si>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</si>
  <si>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</si>
  <si>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</si>
  <si>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</si>
  <si>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</si>
  <si>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</si>
  <si>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</si>
  <si>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</si>
  <si>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</si>
  <si>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</si>
  <si>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</si>
  <si>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</si>
  <si>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</si>
  <si>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</si>
  <si>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</si>
  <si>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</si>
  <si>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</si>
  <si>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</si>
  <si>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</si>
  <si>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</si>
  <si>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</si>
  <si>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</si>
  <si>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</si>
  <si>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</si>
  <si>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</si>
  <si>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</si>
  <si>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</si>
  <si>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</si>
  <si>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</si>
  <si>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</si>
  <si>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</si>
  <si>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</si>
  <si>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</si>
  <si>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</si>
  <si>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</si>
  <si>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</si>
  <si>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</si>
  <si>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</si>
  <si>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</si>
  <si>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</si>
  <si>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</si>
  <si>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</si>
  <si>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</si>
  <si>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</si>
  <si>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</si>
  <si>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</si>
  <si>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</si>
  <si>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</si>
  <si>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</si>
  <si>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</si>
  <si>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</si>
  <si>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</si>
  <si>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</si>
  <si>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</si>
  <si>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</si>
  <si>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</si>
  <si>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</si>
  <si>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</si>
  <si>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</si>
  <si>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</si>
  <si>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</si>
  <si>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</si>
  <si>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</si>
  <si>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</si>
  <si>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</si>
  <si>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</si>
  <si>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</si>
  <si>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</si>
  <si>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</si>
  <si>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</si>
  <si>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</si>
  <si>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</si>
  <si>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</si>
  <si>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</si>
  <si>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</si>
  <si>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</si>
  <si>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</si>
  <si>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</si>
  <si>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</si>
  <si>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</si>
  <si>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</si>
  <si>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</si>
  <si>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</si>
  <si>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</si>
  <si>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</si>
  <si>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</si>
  <si>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</si>
  <si>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</si>
  <si>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</si>
  <si>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</si>
  <si>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</si>
  <si>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</si>
  <si>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</si>
  <si>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</si>
  <si>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</si>
  <si>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</si>
  <si>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</si>
  <si>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</si>
  <si>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</si>
  <si>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</si>
  <si>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</si>
  <si>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</si>
  <si>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</si>
  <si>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</si>
  <si>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</si>
  <si>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</si>
  <si>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</si>
  <si>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</si>
  <si>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</si>
  <si>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</si>
  <si>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</si>
  <si>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</si>
  <si>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</si>
  <si>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</si>
  <si>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</si>
  <si>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</si>
  <si>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</si>
  <si>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</si>
  <si>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</si>
  <si>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</si>
  <si>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</si>
  <si>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</si>
  <si>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</si>
  <si>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</si>
  <si>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</si>
  <si>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</si>
  <si>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</si>
  <si>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</si>
  <si>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</si>
  <si>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</si>
  <si>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</si>
  <si>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</si>
  <si>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</si>
  <si>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</si>
  <si>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</si>
  <si>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</si>
  <si>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</si>
  <si>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</si>
  <si>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</si>
  <si>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</si>
  <si>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</si>
  <si>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</si>
  <si>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</si>
  <si>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</si>
  <si>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</si>
  <si>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</si>
  <si>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</si>
  <si>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</si>
  <si>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</si>
  <si>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</si>
  <si>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</si>
  <si>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</si>
  <si>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</si>
  <si>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</si>
  <si>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</si>
  <si>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</si>
  <si>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</si>
  <si>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</si>
  <si>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</si>
  <si>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</si>
  <si>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</si>
  <si>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</si>
  <si>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</si>
  <si>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</si>
  <si>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</si>
  <si>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</si>
  <si>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</si>
  <si>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</si>
  <si>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</si>
  <si>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</si>
  <si>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</si>
  <si>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</si>
  <si>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</si>
  <si>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</si>
  <si>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</si>
  <si>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</si>
  <si>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</si>
  <si>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</si>
  <si>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</si>
  <si>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</si>
  <si>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</si>
  <si>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</si>
  <si>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</si>
  <si>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</si>
  <si>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</si>
  <si>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</si>
  <si>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</si>
  <si>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</si>
  <si>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</si>
  <si>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</si>
  <si>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</si>
  <si>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</si>
  <si>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</si>
  <si>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</si>
  <si>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</si>
  <si>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</si>
  <si>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</si>
  <si>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</si>
  <si>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</si>
  <si>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</si>
  <si>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</si>
  <si>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</si>
  <si>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</si>
  <si>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</si>
  <si>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</si>
  <si>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</si>
  <si>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</si>
  <si>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</si>
  <si>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</si>
  <si>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</si>
  <si>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</si>
  <si>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</si>
  <si>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</si>
  <si>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</si>
  <si>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</si>
  <si>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</si>
  <si>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</si>
  <si>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</si>
  <si>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</si>
  <si>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</si>
  <si>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</si>
  <si>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</si>
  <si>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</si>
  <si>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</si>
  <si>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</si>
  <si>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</si>
  <si>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</si>
  <si>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</si>
  <si>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</si>
  <si>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</si>
  <si>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</si>
  <si>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</si>
  <si>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</si>
  <si>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</si>
  <si>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</si>
  <si>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</si>
  <si>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</si>
  <si>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</si>
  <si>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</si>
  <si>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</si>
  <si>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</si>
  <si>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</si>
  <si>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</si>
  <si>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</si>
  <si>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</si>
  <si>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</si>
  <si>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</si>
  <si>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</si>
  <si>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</si>
  <si>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</si>
  <si>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</si>
  <si>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</si>
  <si>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</si>
  <si>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</si>
  <si>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</si>
  <si>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</si>
  <si>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</si>
  <si>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</si>
  <si>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</si>
  <si>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</si>
  <si>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</si>
  <si>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</si>
  <si>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</si>
  <si>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</si>
  <si>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</si>
  <si>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</si>
  <si>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</si>
  <si>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</si>
  <si>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</si>
  <si>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</si>
  <si>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</si>
  <si>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</si>
  <si>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</si>
  <si>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</si>
  <si>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</si>
  <si>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</si>
  <si>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</si>
  <si>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</si>
  <si>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</si>
  <si>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</si>
  <si>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</si>
  <si>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</si>
  <si>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</si>
  <si>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</si>
  <si>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</si>
  <si>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</si>
  <si>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</si>
  <si>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</si>
  <si>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</si>
  <si>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</si>
  <si>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</si>
  <si>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</si>
  <si>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</si>
  <si>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</si>
  <si>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</si>
  <si>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</si>
  <si>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</si>
  <si>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</si>
  <si>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</si>
  <si>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</si>
  <si>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</si>
  <si>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</si>
  <si>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</si>
  <si>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</si>
  <si>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</si>
  <si>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</si>
  <si>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</si>
  <si>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</si>
  <si>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</si>
  <si>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</si>
  <si>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</si>
  <si>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</si>
  <si>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</si>
  <si>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</si>
  <si>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</si>
  <si>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</si>
  <si>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</si>
  <si>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</si>
  <si>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</si>
  <si>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</si>
  <si>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</si>
  <si>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</si>
  <si>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</si>
  <si>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</si>
  <si>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</si>
  <si>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</si>
  <si>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</si>
  <si>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</si>
  <si>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</si>
  <si>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</si>
  <si>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</si>
  <si>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</si>
  <si>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</si>
  <si>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</si>
  <si>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</si>
  <si>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</si>
  <si>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</si>
  <si>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</si>
  <si>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</si>
  <si>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</si>
  <si>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</si>
  <si>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</si>
  <si>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</si>
  <si>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</si>
  <si>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</si>
  <si>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</si>
  <si>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</si>
  <si>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</si>
  <si>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</si>
  <si>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</si>
  <si>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</si>
  <si>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</si>
  <si>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</si>
  <si>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</si>
  <si>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</si>
  <si>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</si>
  <si>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</si>
  <si>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</si>
  <si>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</si>
  <si>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</si>
  <si>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</si>
  <si>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</si>
  <si>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</si>
  <si>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</si>
  <si>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</si>
  <si>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</si>
  <si>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</si>
  <si>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</si>
  <si>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</si>
  <si>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</si>
  <si>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</si>
  <si>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</si>
  <si>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</si>
  <si>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</si>
  <si>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</si>
  <si>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</si>
  <si>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</si>
  <si>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</si>
  <si>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</si>
  <si>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</si>
  <si>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</si>
  <si>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</si>
  <si>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</si>
  <si>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</si>
  <si>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</si>
  <si>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</si>
  <si>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</si>
  <si>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</si>
  <si>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</si>
  <si>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</si>
  <si>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</si>
  <si>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</si>
  <si>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</si>
  <si>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</si>
  <si>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</si>
  <si>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</si>
  <si>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</si>
  <si>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</si>
  <si>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</si>
  <si>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</si>
  <si>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</si>
  <si>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</si>
  <si>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</si>
  <si>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</si>
  <si>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</si>
  <si>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</si>
  <si>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</si>
  <si>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</si>
  <si>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</si>
  <si>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</si>
  <si>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</si>
  <si>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</si>
  <si>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</si>
  <si>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</si>
  <si>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</si>
  <si>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</si>
  <si>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</si>
  <si>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</si>
  <si>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</si>
  <si>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</si>
  <si>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</si>
  <si>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</si>
  <si>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</si>
  <si>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</si>
  <si>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</si>
  <si>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</si>
  <si>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</si>
  <si>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</si>
  <si>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</si>
  <si>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</si>
  <si>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</si>
  <si>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</si>
  <si>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</si>
  <si>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</si>
  <si>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</si>
  <si>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</si>
  <si>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</si>
  <si>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</si>
  <si>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</si>
  <si>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</si>
  <si>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</si>
  <si>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</si>
  <si>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</si>
  <si>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</si>
  <si>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</si>
  <si>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</si>
  <si>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</si>
  <si>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</si>
  <si>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</si>
  <si>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</si>
  <si>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</si>
  <si>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</si>
  <si>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</si>
  <si>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</si>
  <si>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</si>
  <si>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</si>
  <si>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</si>
  <si>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</si>
  <si>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</si>
  <si>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</si>
  <si>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</si>
  <si>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</si>
  <si>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</si>
  <si>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</si>
  <si>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</si>
  <si>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</si>
  <si>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</si>
  <si>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</si>
  <si>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</si>
  <si>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</si>
  <si>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</si>
  <si>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</si>
  <si>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</si>
  <si>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</si>
  <si>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</si>
  <si>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</si>
  <si>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</si>
  <si>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</si>
  <si>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</si>
  <si>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</si>
  <si>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</si>
  <si>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</si>
  <si>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</si>
  <si>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</si>
  <si>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</si>
  <si>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</si>
  <si>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</si>
  <si>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</si>
  <si>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</si>
  <si>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</si>
  <si>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</si>
  <si>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</si>
  <si>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</si>
  <si>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</si>
  <si>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</si>
  <si>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</si>
  <si>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</si>
  <si>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</si>
  <si>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</si>
  <si>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</si>
  <si>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</si>
  <si>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</si>
  <si>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</si>
  <si>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</si>
  <si>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</si>
  <si>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</si>
  <si>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</si>
  <si>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</si>
  <si>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</si>
  <si>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</si>
  <si>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</si>
  <si>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</si>
  <si>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</si>
  <si>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</si>
  <si>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</si>
  <si>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</si>
  <si>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</si>
  <si>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</si>
  <si>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</si>
  <si>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</si>
  <si>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</si>
  <si>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</si>
  <si>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</si>
  <si>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</si>
  <si>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</si>
  <si>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</si>
  <si>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</si>
  <si>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</si>
  <si>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</si>
  <si>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</si>
  <si>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</si>
  <si>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</si>
  <si>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</si>
  <si>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</si>
  <si>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</si>
  <si>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</si>
  <si>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</si>
  <si>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</si>
  <si>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</si>
  <si>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</si>
  <si>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</si>
  <si>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</si>
  <si>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</si>
  <si>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</si>
  <si>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</si>
  <si>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</si>
  <si>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</si>
  <si>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</si>
  <si>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</si>
  <si>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</si>
  <si>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</si>
  <si>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</si>
  <si>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</si>
  <si>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</si>
  <si>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</si>
  <si>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</si>
  <si>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</si>
  <si>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</si>
  <si>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</si>
  <si>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</si>
  <si>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</si>
  <si>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</si>
  <si>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</si>
  <si>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</si>
  <si>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</si>
  <si>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</si>
  <si>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</si>
  <si>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</si>
  <si>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</si>
  <si>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</si>
  <si>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</si>
  <si>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</si>
  <si>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</si>
  <si>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</si>
  <si>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</si>
  <si>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</si>
  <si>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</si>
  <si>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</si>
  <si>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</si>
  <si>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</si>
  <si>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</si>
  <si>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</si>
  <si>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</si>
  <si>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</si>
  <si>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</si>
  <si>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</si>
  <si>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</si>
  <si>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</si>
  <si>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</si>
  <si>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</si>
  <si>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</si>
  <si>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</si>
  <si>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</si>
  <si>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</si>
  <si>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</si>
  <si>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</si>
  <si>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</si>
  <si>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</si>
  <si>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</si>
  <si>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</si>
  <si>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</si>
  <si>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</si>
  <si>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</si>
  <si>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</si>
  <si>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</si>
  <si>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</si>
  <si>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</si>
  <si>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</si>
  <si>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</si>
  <si>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</si>
  <si>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</si>
  <si>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</si>
  <si>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</si>
  <si>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</si>
  <si>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</si>
  <si>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</si>
  <si>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</si>
  <si>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</si>
  <si>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</si>
  <si>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</si>
  <si>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</si>
  <si>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</si>
  <si>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</si>
  <si>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</si>
  <si>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</si>
  <si>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</si>
  <si>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</si>
  <si>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</si>
  <si>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</si>
  <si>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</si>
  <si>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</si>
  <si>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</si>
  <si>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</si>
  <si>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</si>
  <si>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</si>
  <si>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</si>
  <si>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</si>
  <si>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</si>
  <si>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</si>
  <si>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</si>
  <si>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</si>
  <si>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</si>
  <si>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</si>
  <si>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</si>
  <si>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</si>
  <si>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</si>
  <si>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</si>
  <si>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</si>
  <si>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</si>
  <si>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</si>
  <si>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</si>
  <si>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</si>
  <si>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</si>
  <si>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</si>
  <si>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</si>
  <si>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</si>
  <si>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</si>
  <si>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</si>
  <si>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</si>
  <si>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</si>
  <si>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</si>
  <si>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</si>
  <si>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</si>
  <si>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</si>
  <si>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</si>
  <si>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</si>
  <si>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</si>
  <si>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</si>
  <si>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</si>
  <si>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</si>
  <si>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</si>
  <si>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</si>
  <si>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</si>
  <si>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</si>
  <si>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</si>
  <si>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</si>
  <si>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</si>
  <si>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</si>
  <si>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</si>
  <si>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</si>
  <si>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</si>
  <si>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</si>
  <si>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</si>
  <si>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</si>
  <si>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</si>
  <si>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</si>
  <si>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</si>
  <si>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</si>
  <si>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</si>
  <si>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</si>
  <si>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</si>
  <si>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</si>
  <si>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</si>
  <si>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</si>
  <si>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</si>
  <si>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</si>
  <si>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</si>
  <si>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</si>
  <si>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</si>
  <si>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</si>
  <si>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</si>
  <si>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</si>
  <si>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</si>
  <si>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</si>
  <si>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</si>
  <si>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</si>
  <si>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</si>
  <si>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</si>
  <si>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</si>
  <si>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</si>
  <si>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</si>
  <si>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</si>
  <si>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</si>
  <si>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</si>
  <si>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</si>
  <si>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</si>
  <si>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</si>
  <si>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</si>
  <si>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</si>
  <si>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</si>
  <si>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</si>
  <si>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</si>
  <si>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</si>
  <si>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</si>
  <si>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</si>
  <si>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</si>
  <si>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</si>
  <si>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</si>
  <si>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</si>
  <si>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</si>
  <si>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</si>
  <si>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</si>
  <si>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</si>
  <si>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</si>
  <si>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</si>
  <si>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</si>
  <si>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</si>
  <si>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</si>
  <si>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</si>
  <si>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</si>
  <si>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</si>
  <si>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</si>
  <si>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</si>
  <si>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</si>
  <si>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</si>
  <si>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</si>
  <si>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</si>
  <si>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</si>
  <si>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</si>
  <si>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</si>
  <si>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</si>
  <si>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</si>
  <si>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</si>
  <si>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</si>
  <si>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</si>
  <si>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</si>
  <si>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</si>
  <si>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</si>
  <si>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</si>
  <si>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</si>
  <si>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</si>
  <si>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</si>
  <si>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</si>
  <si>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</si>
  <si>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</si>
  <si>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</si>
  <si>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</si>
  <si>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</si>
  <si>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</si>
  <si>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</si>
  <si>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</si>
  <si>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</si>
  <si>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</si>
  <si>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</si>
  <si>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</si>
  <si>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</si>
  <si>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</si>
  <si>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</si>
  <si>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</si>
  <si>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</si>
  <si>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</si>
  <si>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</si>
  <si>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</si>
  <si>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</si>
  <si>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</si>
  <si>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</si>
  <si>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</si>
  <si>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</si>
  <si>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</si>
  <si>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</si>
  <si>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</si>
  <si>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</si>
  <si>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</si>
  <si>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</si>
  <si>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</si>
  <si>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</si>
  <si>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</si>
  <si>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</si>
  <si>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</si>
  <si>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</si>
  <si>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</si>
  <si>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</si>
  <si>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</si>
  <si>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</si>
  <si>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</si>
  <si>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</si>
  <si>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</si>
  <si>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</si>
  <si>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</si>
  <si>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</si>
  <si>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</si>
  <si>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</si>
  <si>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</si>
  <si>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</si>
  <si>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</si>
  <si>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</si>
  <si>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</si>
  <si>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</si>
  <si>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</si>
  <si>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</si>
  <si>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</si>
  <si>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</si>
  <si>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</si>
  <si>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</si>
  <si>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</si>
  <si>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</si>
  <si>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</si>
  <si>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</si>
  <si>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</si>
  <si>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</si>
  <si>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</si>
  <si>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</si>
  <si>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</si>
  <si>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</si>
  <si>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</si>
  <si>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</si>
  <si>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</si>
  <si>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</si>
  <si>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</si>
  <si>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</si>
  <si>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</si>
  <si>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</si>
  <si>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</si>
  <si>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</si>
  <si>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</si>
  <si>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</si>
  <si>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</si>
  <si>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</si>
  <si>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</si>
  <si>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</si>
  <si>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</si>
  <si>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</si>
  <si>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</si>
  <si>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</si>
  <si>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</si>
  <si>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</si>
  <si>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</si>
  <si>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</si>
  <si>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</si>
  <si>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</si>
  <si>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</si>
  <si>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</si>
  <si>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</si>
  <si>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</si>
  <si>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</si>
  <si>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</si>
  <si>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</si>
  <si>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</si>
  <si>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</si>
  <si>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</si>
  <si>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</si>
  <si>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</si>
  <si>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</si>
  <si>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</si>
  <si>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</si>
  <si>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</si>
  <si>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</si>
  <si>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</si>
  <si>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</si>
  <si>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</si>
  <si>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</si>
  <si>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</si>
  <si>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</si>
  <si>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</si>
  <si>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</si>
  <si>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</si>
  <si>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</si>
  <si>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</si>
  <si>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</si>
  <si>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</si>
  <si>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</si>
  <si>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</si>
  <si>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</si>
  <si>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</si>
  <si>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</si>
  <si>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</si>
  <si>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</si>
  <si>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</si>
  <si>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</si>
  <si>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</si>
  <si>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</si>
  <si>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</si>
  <si>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</si>
  <si>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</si>
  <si>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</si>
  <si>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</si>
  <si>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</si>
  <si>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</si>
  <si>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</si>
  <si>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</si>
  <si>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</si>
  <si>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</si>
  <si>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</si>
  <si>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</si>
  <si>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</si>
  <si>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</si>
  <si>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</si>
  <si>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</si>
  <si>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</si>
  <si>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</si>
  <si>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</si>
  <si>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</si>
  <si>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</si>
  <si>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</si>
  <si>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</si>
  <si>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</si>
  <si>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</si>
  <si>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</si>
  <si>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</si>
  <si>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</si>
  <si>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</si>
  <si>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</si>
  <si>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</si>
  <si>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</si>
  <si>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</si>
  <si>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</si>
  <si>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</si>
  <si>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</si>
  <si>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</si>
  <si>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</si>
  <si>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</si>
  <si>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</si>
  <si>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</si>
  <si>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</si>
  <si>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</si>
  <si>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</si>
  <si>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</si>
  <si>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</si>
  <si>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</si>
  <si>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</si>
  <si>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</si>
  <si>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</si>
  <si>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</si>
  <si>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</si>
  <si>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</si>
  <si>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</si>
  <si>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</si>
  <si>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</si>
  <si>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</si>
  <si>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</si>
  <si>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</si>
  <si>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</si>
  <si>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</si>
  <si>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</si>
  <si>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</si>
  <si>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</si>
  <si>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</si>
  <si>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</si>
  <si>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</si>
  <si>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</si>
  <si>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</si>
  <si>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</si>
  <si>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</si>
  <si>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</si>
  <si>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</si>
  <si>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</si>
  <si>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</si>
  <si>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</si>
  <si>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</si>
  <si>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</si>
  <si>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</si>
  <si>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</si>
  <si>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</si>
  <si>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</si>
  <si>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</si>
  <si>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</si>
  <si>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</si>
  <si>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</si>
  <si>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</si>
  <si>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</si>
  <si>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</si>
  <si>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</si>
  <si>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</si>
  <si>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</si>
  <si>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</si>
  <si>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</si>
  <si>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</si>
  <si>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</si>
  <si>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</si>
  <si>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</si>
  <si>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</si>
  <si>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</si>
  <si>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</si>
  <si>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</si>
  <si>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</si>
  <si>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</si>
  <si>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</si>
  <si>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</si>
  <si>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</si>
  <si>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</si>
  <si>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</si>
  <si>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</si>
  <si>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</si>
  <si>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</si>
  <si>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</si>
  <si>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</si>
  <si>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</si>
  <si>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</si>
  <si>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</si>
  <si>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</si>
  <si>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</si>
  <si>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</si>
  <si>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</si>
  <si>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</si>
  <si>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</si>
  <si>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</si>
  <si>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</si>
  <si>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</si>
  <si>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</si>
  <si>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</si>
  <si>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</si>
  <si>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</si>
  <si>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</si>
  <si>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</si>
  <si>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</si>
  <si>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</si>
  <si>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</si>
  <si>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</si>
  <si>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</si>
  <si>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</si>
  <si>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</si>
  <si>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</si>
  <si>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</si>
  <si>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</si>
  <si>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</si>
  <si>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</si>
  <si>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</si>
  <si>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</si>
  <si>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</si>
  <si>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</si>
  <si>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</si>
  <si>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</si>
  <si>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</si>
  <si>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</si>
  <si>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</si>
  <si>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</si>
  <si>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</si>
  <si>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</si>
  <si>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</si>
  <si>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</si>
  <si>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</si>
  <si>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</si>
  <si>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</si>
  <si>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</si>
  <si>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</si>
  <si>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</si>
  <si>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</si>
  <si>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</si>
  <si>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</si>
  <si>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</si>
  <si>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</si>
  <si>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</si>
  <si>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</si>
  <si>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</si>
  <si>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</si>
  <si>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</si>
  <si>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</si>
  <si>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</si>
  <si>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</si>
  <si>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</si>
  <si>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</si>
  <si>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</si>
  <si>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</si>
  <si>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</si>
  <si>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</si>
  <si>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</si>
  <si>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</si>
  <si>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</si>
  <si>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</si>
  <si>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</si>
  <si>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</si>
  <si>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</si>
  <si>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</si>
  <si>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</si>
  <si>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</si>
  <si>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</si>
  <si>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</si>
  <si>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</si>
  <si>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</si>
  <si>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</si>
  <si>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</si>
  <si>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</si>
  <si>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</si>
  <si>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</si>
  <si>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</si>
  <si>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</si>
  <si>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</si>
  <si>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</si>
  <si>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</si>
  <si>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</si>
  <si>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</si>
  <si>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</si>
  <si>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</si>
  <si>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</si>
  <si>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</si>
  <si>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</si>
  <si>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</si>
  <si>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</si>
  <si>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</si>
  <si>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</si>
  <si>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</si>
  <si>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</si>
  <si>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</si>
  <si>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</si>
  <si>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</si>
  <si>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</si>
  <si>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</si>
  <si>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</si>
  <si>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</si>
  <si>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</si>
  <si>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</si>
  <si>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</si>
  <si>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</si>
  <si>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</si>
  <si>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</si>
  <si>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</si>
  <si>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</si>
  <si>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</si>
  <si>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site located Qatar border EM team team need 25 min </t>
  </si>
  <si>
    <t>PCM-20251019-00002508</t>
  </si>
  <si>
    <t>ETA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</si>
  <si>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</si>
  <si>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</si>
  <si>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</si>
  <si>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</si>
  <si>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</si>
  <si>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</si>
  <si>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</si>
  <si>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</si>
  <si>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</si>
  <si>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</si>
  <si>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</si>
  <si>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</si>
  <si>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</si>
  <si>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</si>
  <si>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</si>
  <si>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</si>
  <si>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</si>
  <si>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</si>
  <si>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</si>
  <si>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</si>
  <si>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</si>
  <si>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</si>
  <si>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</si>
  <si>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</si>
  <si>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</si>
  <si>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</si>
  <si>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</si>
  <si>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</si>
  <si>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</si>
  <si>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</si>
  <si>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</si>
  <si>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</si>
  <si>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</si>
  <si>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</si>
  <si>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</si>
  <si>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</si>
  <si>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</si>
  <si>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</si>
  <si>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</si>
  <si>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</si>
  <si>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</si>
  <si>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</si>
  <si>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</si>
  <si>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</si>
  <si>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</si>
  <si>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</si>
  <si>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</si>
  <si>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</si>
  <si>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</si>
  <si>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</si>
  <si>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</si>
  <si>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</si>
  <si>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</si>
  <si>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</si>
  <si>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</si>
  <si>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</si>
  <si>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</si>
  <si>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</si>
  <si>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</si>
  <si>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</si>
  <si>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</si>
  <si>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</si>
  <si>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</si>
  <si>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</si>
  <si>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</si>
  <si>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</si>
  <si>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</si>
  <si>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</si>
  <si>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</si>
  <si>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</si>
  <si>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</si>
  <si>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</si>
  <si>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</si>
  <si>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</si>
  <si>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</si>
  <si>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</si>
  <si>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</si>
  <si>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</si>
  <si>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</si>
  <si>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</si>
  <si>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</si>
  <si>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</si>
  <si>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</si>
  <si>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</si>
  <si>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</si>
  <si>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</si>
  <si>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</si>
  <si>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</si>
  <si>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</si>
  <si>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</si>
  <si>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</si>
  <si>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</si>
  <si>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</si>
  <si>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</si>
  <si>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</si>
  <si>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</si>
  <si>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</si>
  <si>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</si>
  <si>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</si>
  <si>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 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</si>
</sst>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1" totalsRowShown="0" headerRowDxfId="174" dataDxfId="173" headerRowBorderDxfId="171" tableBorderDxfId="172" totalsRowBorderDxfId="170">
  <autoFilter ref="A1:L10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5" totalsRowShown="0" headerRowDxfId="48" dataDxfId="47" headerRowBorderDxfId="45" tableBorderDxfId="46" totalsRowBorderDxfId="44">
  <autoFilter ref="A1:L3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tabSelected="1" workbookViewId="0">
      <selection activeCell="K17" sqref="K1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286.97785671296151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6.4825442129586008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0.2375673611095408</v>
      </c>
      <c r="H4" s="166">
        <v>45949.688715277778</v>
      </c>
      <c r="I4" s="136" t="str">
        <f>IFERROR(VLOOKUP(D4,DB!A:F,6,0),"")</f>
        <v>Generator-SG</v>
      </c>
      <c r="J4" s="136" t="str">
        <f>IFERROR(VLOOKUP(D4,DB!A:G,7,0),"")</f>
        <v>Vandalized</v>
      </c>
      <c r="K4" s="140" t="s">
        <v>38969</v>
      </c>
      <c r="L4" s="141" t="str">
        <f>IFERROR(VLOOKUP(D4,DB!A:I,9,0),"")</f>
        <v>Latis</v>
      </c>
      <c r="M4" s="67"/>
    </row>
    <row r="5" spans="1:15" ht="15" customHeight="1">
      <c r="A5" s="135" t="s">
        <v>38970</v>
      </c>
      <c r="B5" s="136" t="str">
        <f>IFERROR(VLOOKUP(D5,DB!A:K,11,0),"")</f>
        <v>R1</v>
      </c>
      <c r="C5" s="136">
        <v>1</v>
      </c>
      <c r="D5" s="136" t="s">
        <v>20117</v>
      </c>
      <c r="E5" s="137" t="s">
        <v>38964</v>
      </c>
      <c r="F5" s="138">
        <v>45949.910428240742</v>
      </c>
      <c r="G5" s="139">
        <f ca="1">IFERROR(NOW()-F5,"")</f>
        <v>1.585439814516576E-2</v>
      </c>
      <c r="H5" s="138">
        <v>45949.90556712963</v>
      </c>
      <c r="I5" s="136" t="str">
        <f>IFERROR(VLOOKUP(D5,DB!A:F,6,0),"")</f>
        <v>Generator-SG</v>
      </c>
      <c r="J5" s="136" t="str">
        <f>IFERROR(VLOOKUP(D5,DB!A:G,7,0),"")</f>
        <v>Vandalized</v>
      </c>
      <c r="K5" s="140" t="s">
        <v>38971</v>
      </c>
      <c r="L5" s="141" t="str">
        <f>IFERROR(VLOOKUP(D5,DB!A:I,9,0),"")</f>
        <v>Latis</v>
      </c>
      <c r="M5" s="67"/>
    </row>
    <row r="6" spans="1:15" ht="15" customHeight="1">
      <c r="A6" s="135"/>
      <c r="B6" s="136" t="str">
        <f>IFERROR(VLOOKUP(D6,DB!A:K,11,0),"")</f>
        <v/>
      </c>
      <c r="C6" s="136"/>
      <c r="D6" s="136"/>
      <c r="E6" s="137"/>
      <c r="F6" s="138"/>
      <c r="G6" s="139">
        <f ca="1">IFERROR(NOW()-F6,"")</f>
        <v>45949.926282638888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45949.926282638888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45949.926282638888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45949.926282638888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45949.926282638888</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45949.926282638888</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45949.926282638888</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45949.926282638888</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45949.926282638888</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45949.926282638888</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45949.926282638888</v>
      </c>
      <c r="H16" s="138"/>
      <c r="I16" s="136" t="str">
        <f>IFERROR(VLOOKUP(D16,DB!A:F,6,0),"")</f>
        <v/>
      </c>
      <c r="J16" s="136" t="str">
        <f>IFERROR(VLOOKUP(D16,DB!A:G,7,0),"")</f>
        <v/>
      </c>
      <c r="K16" s="140"/>
      <c r="L16" s="141" t="str">
        <f>IFERROR(VLOOKUP(D16,DB!A:I,9,0),"")</f>
        <v/>
      </c>
      <c r="M16" s="67"/>
    </row>
    <row r="17" spans="1:12" ht="15" customHeight="1">
      <c r="A17" s="135"/>
      <c r="B17" s="136" t="str">
        <f>IFERROR(VLOOKUP(D17,DB!A:K,11,0),"")</f>
        <v/>
      </c>
      <c r="C17" s="136"/>
      <c r="D17" s="136"/>
      <c r="E17" s="137"/>
      <c r="F17" s="138"/>
      <c r="G17" s="139">
        <f ca="1">IFERROR(NOW()-F17,"")</f>
        <v>45949.926282638888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45949.926282638888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45949.926282638888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45949.926282638888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45949.926282638888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45949.926282638888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45949.926282638888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45949.926282638888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45949.926282638888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45949.926282638888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45949.926282638888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45949.926282638888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45949.926282638888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45949.926282638888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45949.926282638888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45949.926282638888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45949.926282638888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45949.926282638888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45949.926282638888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45949.926282638888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45949.926282638888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45949.926282638888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45949.926282638888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45949.926282638888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45949.926282638888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45949.926282638888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45949.926282638888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45949.926282638888</v>
      </c>
      <c r="H44" s="138"/>
      <c r="I44" s="136" t="str">
        <f>IFERROR(VLOOKUP(D44,DB!A:F,6,0),"")</f>
        <v/>
      </c>
      <c r="J44" s="136" t="str">
        <f>IFERROR(VLOOKUP(D44,DB!A:G,7,0),"")</f>
        <v/>
      </c>
      <c r="K44" s="140"/>
      <c r="L44" s="141" t="str">
        <f>IFERROR(VLOOKUP(D44,DB!A:I,9,0),"")</f>
        <v/>
      </c>
    </row>
    <row r="45" spans="1:12" ht="15" customHeight="1">
      <c r="A45" s="156"/>
      <c r="B45" s="157" t="str">
        <f>IFERROR(VLOOKUP(D45,DB!A:K,11,0),"")</f>
        <v/>
      </c>
      <c r="C45" s="157"/>
      <c r="D45" s="157"/>
      <c r="E45" s="158"/>
      <c r="F45" s="159"/>
      <c r="G45" s="160">
        <f ca="1">IFERROR(NOW()-F45,"")</f>
        <v>45949.926282638888</v>
      </c>
      <c r="H45" s="159"/>
      <c r="I45" s="157" t="str">
        <f>IFERROR(VLOOKUP(D45,DB!A:F,6,0),"")</f>
        <v/>
      </c>
      <c r="J45" s="157" t="str">
        <f>IFERROR(VLOOKUP(D45,DB!A:G,7,0),"")</f>
        <v/>
      </c>
      <c r="K45" s="161"/>
      <c r="L45" s="162" t="str">
        <f>IFERROR(VLOOKUP(D45,DB!A:I,9,0),"")</f>
        <v/>
      </c>
    </row>
    <row r="46" spans="1:12" ht="15" customHeight="1">
      <c r="A46" s="135"/>
      <c r="B46" s="136" t="str">
        <f>IFERROR(VLOOKUP(D46,DB!A:K,11,0),"")</f>
        <v/>
      </c>
      <c r="C46" s="136"/>
      <c r="D46" s="136"/>
      <c r="E46" s="137"/>
      <c r="F46" s="138"/>
      <c r="G46" s="139">
        <f ca="1">IFERROR(NOW()-F46,"")</f>
        <v>45949.926282638888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45949.926282638888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45949.926282638888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45949.926282638888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45949.926282638888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45949.926282638888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45949.926282638888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45949.926282638888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45949.926282638888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45949.926282638888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45949.926282638888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45949.926282638888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45949.926282638888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45949.926282638888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45949.926282638888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45949.926282638888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45949.926282638888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45949.926282638888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45949.926282638888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45949.926282638888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45949.926282638888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45949.926282638888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45949.926282638888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45949.926282638888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45949.926282638888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45949.926282638888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45949.926282638888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45949.926282638888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45949.926282638888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45949.926282638888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45949.926282638888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45949.926282638888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45949.926282638888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45949.926282638888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45949.926282638888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45949.926282638888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45949.926282638888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45949.926282638888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45949.926282638888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45949.926282638888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45949.926282638888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45949.926282638888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45949.926282638888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45949.926282638888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45949.926282638888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45949.926282638888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45949.926282638888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45949.926282638888</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45949.926282638888</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45949.926282638888</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45949.926282638888</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45949.926282638888</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45949.926282638888</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45949.926282638888</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45949.926282638888</v>
      </c>
      <c r="H100" s="138"/>
      <c r="I100" s="136" t="str">
        <f>IFERROR(VLOOKUP(D100,DB!A:F,6,0),"")</f>
        <v/>
      </c>
      <c r="J100" s="136" t="str">
        <f>IFERROR(VLOOKUP(D100,DB!A:G,7,0),"")</f>
        <v/>
      </c>
      <c r="K100" s="140"/>
      <c r="L100" s="141" t="str">
        <f>IFERROR(VLOOKUP(D100,DB!A:I,9,0),"")</f>
        <v/>
      </c>
    </row>
    <row r="101" spans="1:12" ht="15" customHeight="1">
      <c r="A101" s="156"/>
      <c r="B101" s="157" t="str">
        <f>IFERROR(VLOOKUP(D101,DB!A:K,11,0),"")</f>
        <v/>
      </c>
      <c r="C101" s="157"/>
      <c r="D101" s="157"/>
      <c r="E101" s="158"/>
      <c r="F101" s="159"/>
      <c r="G101" s="160">
        <f ca="1">IFERROR(NOW()-F101,"")</f>
        <v>45949.926282638888</v>
      </c>
      <c r="H101" s="159"/>
      <c r="I101" s="157" t="str">
        <f>IFERROR(VLOOKUP(D101,DB!A:F,6,0),"")</f>
        <v/>
      </c>
      <c r="J101" s="157" t="str">
        <f>IFERROR(VLOOKUP(D101,DB!A:G,7,0),"")</f>
        <v/>
      </c>
      <c r="K101" s="161"/>
      <c r="L101" s="162" t="str">
        <f>IFERROR(VLOOKUP(D101,DB!A:I,9,0),"")</f>
        <v/>
      </c>
    </row>
  </sheetData>
  <customSheetViews>
    <customSheetView guid="{F6042A99-DD27-4453-835D-0834D95730CC}" filter="1" showAutoFilter="1">
      <pageMargins left="0" right="0" top="0" bottom="0" header="0" footer="0"/>
      <autoFilter ref="B1:M1" xr:uid="{6C46AAF7-23C0-4833-8658-187ED8A0F7DA}"/>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143.19919930555625</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124.92644467592618</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5.4305071759226848</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4</v>
      </c>
      <c r="D6" s="18" t="s">
        <v>18755</v>
      </c>
      <c r="E6" s="116" t="s">
        <v>38964</v>
      </c>
      <c r="F6" s="117">
        <v>45949.901180555556</v>
      </c>
      <c r="G6" s="118">
        <f ca="1">IFERROR(NOW()-F6,"-")</f>
        <v>2.5102083331148606E-2</v>
      </c>
      <c r="H6" s="117">
        <v>45949.894236111111</v>
      </c>
      <c r="I6" s="18" t="str">
        <f>IFERROR(VLOOKUP(D6,DB!A:F,6,0),"")</f>
        <v>SCECO</v>
      </c>
      <c r="J6" s="18" t="str">
        <f>IFERROR(VLOOKUP(D6,DB!A:G,7,0),"")</f>
        <v>Dead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45949.926282638888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45949.926282638888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45949.926282638888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45949.926282638888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45949.926282638888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45949.926282638888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45949.926282638888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45949.926282638888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45949.926282638888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45949.926282638888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45949.926282638888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45949.926282638888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45949.926282638888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45949.926282638888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45949.926282638888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45949.926282638888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45949.926282638888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45949.926282638888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45949.926282638888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45949.926282638888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45949.926282638888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45949.926282638888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45949.926282638888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45949.926282638888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45949.926282638888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45949.926282638888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45949.926282638888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45949.926282638888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45949.926282638888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45949.926282638888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45949.926282638888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45949.926282638888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45949.926282638888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45949.926282638888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45949.926282638888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45949.926282638888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45949.926282638888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45949.926282638888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45949.926282638888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45949.926282638888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45949.926282638888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45949.926282638888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45949.926282638888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45949.926282638888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45949.926282638888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45949.926282638888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45949.926282638888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45949.926282638888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45949.926282638888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45949.926282638888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45949.926282638888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45949.926282638888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45949.926282638888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45949.926282638888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45949.926282638888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45949.926282638888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45949.926282638888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45949.926282638888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45949.926282638888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45949.926282638888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45949.926282638888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45949.926282638888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45949.926282638888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45949.926282638888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45949.926282638888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45949.926282638888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45949.926282638888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45949.926282638888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45949.926282638888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45949.926282638888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45949.926282638888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45949.926282638888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45949.926282638888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45949.926282638888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45949.926282638888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45949.926282638888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45949.926282638888</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45949.926282638888</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45949.926282638888</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45949.926282638888</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45949.926282638888</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45949.926282638888</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45949.926282638888</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45949.926282638888</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45949.926282638888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45949.926282638888</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45949.926282638888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45949.926282638888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45949.926282638888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45949.926282638888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45949.926282638888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45949.926282638888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45949.926282638888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45949.926282638888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45949.926282638888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45949.926282638888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45949.926282638888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45949.926282638888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45949.926282638888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45949.926282638888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45949.926282638888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45949.926282638888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45949.926282638888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45949.926282638888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45949.926282638888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45949.926282638888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45949.926282638888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45949.926282638888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45949.926282638888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45949.926282638888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45949.926282638888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45949.926282638888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45949.926282638888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45949.926282638888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45949.926282638888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45949.926282638888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45949.926282638888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45949.926282638888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45949.926282638888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45949.926282638888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45949.926282638888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45949.926282638888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45949.926282638888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45949.926282638888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45949.926282638888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45949.926282638888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45949.926282638888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45949.926282638888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45949.926282638888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45949.926282638888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45949.926282638888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45949.926282638888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45949.926282638888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45949.926282638888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45949.926282638888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45949.926282638888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45949.926282638888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45949.926282638888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45949.926282638888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45949.926282638888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45949.926282638888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45949.926282638888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45949.926282638888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45949.926282638888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45949.926282638888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45949.926282638888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45949.926282638888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45949.926282638888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45949.926282638888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45949.926282638888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45949.926282638888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45949.926282638888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45949.926282638888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45949.926282638888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45949.926282638888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45949.926282638888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45949.926282638888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45949.926282638888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45949.926282638888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45949.926282638888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45949.926282638888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45949.926282638888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45949.926282638888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45949.926282638888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45949.926282638888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45949.926282638888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45949.926282638888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45949.926282638888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45949.926282638888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45949.926282638888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45949.926282638888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45949.926282638888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45949.926282638888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45949.926282638888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45949.926282638888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45949.926282638888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45949.926282638888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45949.926282638888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45949.926282638888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45949.926282638888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45949.926282638888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45949.926282638888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45949.926282638888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45949.926282638888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45949.926282638888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45949.926282638888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45949.926282638888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45949.926282638888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45949.926282638888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45949.926282638888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45949.926282638888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45949.926282638888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45949.926282638888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45949.926282638888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45949.926282638888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45949.926282638888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45949.926282638888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45949.926282638888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45949.926282638888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45949.926282638888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45949.926282638888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45949.926282638888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45949.926282638888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45949.926282638888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45949.926282638888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45949.926282638888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45949.926282638888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45949.926282638888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45949.926282638888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45949.926282638888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45949.926282638888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45949.926282638888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45949.926282638888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45949.926282638888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45949.926282638888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45949.926282638888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45949.926282638888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45949.926282638888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45949.926282638888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45949.926282638888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45949.926282638888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45949.926282638888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45949.926282638888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45949.926282638888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45949.926282638888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45949.926282638888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45949.926282638888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45949.926282638888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45949.926282638888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45949.926282638888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45949.926282638888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45949.926282638888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45949.926282638888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45949.926282638888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45949.926282638888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45949.926282638888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45949.926282638888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45949.926282638888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45949.926282638888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45949.926282638888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45949.926282638888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45949.926282638888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45949.926282638888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45949.926282638888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45949.926282638888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45949.926282638888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45949.926282638888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45949.926282638888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45949.926282638888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45949.926282638888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45949.926282638888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45949.926282638888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45949.926282638888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45949.926282638888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45949.926282638888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45949.926282638888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45949.926282638888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45949.926282638888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45949.926282638888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45949.926282638888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45949.926282638888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45949.926282638888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45949.926282638888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45949.926282638888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45949.926282638888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45949.926282638888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45949.926282638888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45949.926282638888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45949.926282638888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45949.926282638888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45949.926282638888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45949.926282638888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45949.926282638888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45949.926282638888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45949.926282638888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45949.926282638888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45949.926282638888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45949.926282638888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45949.926282638888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45949.926282638888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45949.926282638888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45949.926282638888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45949.926282638888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45949.926282638888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45949.926282638888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45949.926282638888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45949.926282638888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45949.926282638888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45949.926282638888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45949.926282638888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45949.926282638888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45949.926282638888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45949.926282638888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45949.926282638888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45949.926282638888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45949.926282638888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45949.926282638888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45949.926282638888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45949.926282638888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45949.926282638888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45949.926282638888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45949.926282638888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45949.926282638888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45949.926282638888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45949.926282638888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45949.926282638888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45949.926282638888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45949.926282638888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45949.926282638888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45949.926282638888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45949.926282638888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45949.926282638888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45949.926282638888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45949.926282638888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45949.926282638888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45949.926282638888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45949.926282638888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45949.926282638888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45949.926282638888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45949.926282638888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45949.926282638888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45949.926282638888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45949.926282638888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45949.926282638888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45949.926282638888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45949.926282638888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45949.926282638888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45949.926282638888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45949.926282638888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45949.926282638888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45949.926282638888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45949.926282638888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45949.926282638888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45949.926282638888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45949.926282638888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45949.926282638888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45949.926282638888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45949.926282638888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45949.926282638888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45949.926282638888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45949.926282638888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45949.926282638888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45949.926282638888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45949.926282638888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45949.926282638888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45949.926282638888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45949.926282638888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45949.926282638888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45949.926282638888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45949.926282638888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45949.926282638888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45949.926282638888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45949.926282638888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45949.926282638888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45949.926282638888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45949.926282638888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45949.926282638888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45949.926282638888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45949.926282638888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45949.926282638888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45949.926282638888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45949.926282638888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45949.926282638888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45949.926282638888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45949.926282638888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45949.926282638888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45949.926282638888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45949.926282638888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45949.926282638888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45949.926282638888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45949.926282638888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45949.926282638888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45949.926282638888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45949.926282638888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45949.926282638888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45949.926282638888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45949.926282638888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45949.926282638888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45949.926282638888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45949.926282638888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45949.926282638888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45949.926282638888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45949.926282638888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45949.926282638888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45949.926282638888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45949.926282638888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45949.926282638888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45949.926282638888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45949.926282638888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45949.926282638888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45949.926282638888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45949.926282638888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45949.926282638888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45949.926282638888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45949.926282638888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45949.926282638888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45949.926282638888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45949.926282638888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45949.926282638888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45949.926282638888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45949.926282638888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45949.926282638888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45949.926282638888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45949.926282638888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45949.926282638888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45949.926282638888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45949.926282638888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45949.926282638888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45949.926282638888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45949.926282638888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45949.926282638888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45949.926282638888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45949.926282638888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45949.926282638888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45949.926282638888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45949.926282638888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45949.926282638888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45949.926282638888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45949.926282638888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45949.926282638888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45949.926282638888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45949.926282638888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45949.926282638888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45949.926282638888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45949.926282638888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45949.926282638888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45949.926282638888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45949.926282638888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45949.926282638888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45949.926282638888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45949.926282638888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45949.926282638888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45949.926282638888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45949.926282638888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45949.926282638888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45949.926282638888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45949.926282638888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45949.926282638888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45949.926282638888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45949.926282638888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45949.926282638888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45949.926282638888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45949.926282638888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45949.926282638888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45949.926282638888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45949.926282638888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45949.926282638888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45949.926282638888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45949.926282638888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45949.926282638888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45949.926282638888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45949.926282638888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45949.926282638888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45949.926282638888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45949.926282638888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45949.926282638888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45949.926282638888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45949.926282638888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45949.926282638888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45949.926282638888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45949.926282638888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45949.926282638888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45949.926282638888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45949.926282638888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45949.926282638888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45949.926282638888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45949.926282638888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45949.926282638888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45949.926282638888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45949.926282638888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45949.926282638888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45949.926282638888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45949.926282638888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45949.926282638888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45949.926282638888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45949.926282638888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45949.926282638888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45949.926282638888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45949.926282638888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45949.926282638888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45949.926282638888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45949.926282638888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45949.926282638888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45949.926282638888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45949.926282638888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45949.926282638888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45949.926282638888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45949.926282638888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45949.926282638888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45949.926282638888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45949.926282638888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45949.926282638888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45949.926282638888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45949.926282638888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45949.926282638888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45949.926282638888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45949.926282638888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45949.926282638888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45949.926282638888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45949.926282638888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45949.926282638888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45949.926282638888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45949.926282638888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45949.926282638888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45949.926282638888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45949.926282638888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45949.926282638888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45949.926282638888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45949.926282638888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45949.926282638888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45949.926282638888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45949.926282638888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45949.926282638888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45949.926282638888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45949.926282638888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45949.926282638888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45949.926282638888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45949.926282638888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45949.926282638888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45949.926282638888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45949.926282638888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45949.926282638888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45949.926282638888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45949.926282638888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45949.926282638888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45949.926282638888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45949.926282638888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45949.926282638888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45949.926282638888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45949.926282638888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45949.926282638888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45949.926282638888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45949.926282638888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45949.926282638888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45949.926282638888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45949.926282638888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45949.926282638888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45949.926282638888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45949.926282638888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45949.926282638888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45949.926282638888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45949.926282638888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45949.926282638888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45949.926282638888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45949.926282638888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45949.926282638888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45949.926282638888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45949.926282638888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45949.926282638888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45949.926282638888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45949.926282638888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45949.926282638888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45949.926282638888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45949.926282638888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45949.926282638888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45949.926282638888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45949.926282638888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45949.926282638888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45949.926282638888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45949.926282638888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45949.926282638888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45949.926282638888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45949.926282638888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45949.926282638888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45949.926282638888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45949.926282638888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45949.926282638888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45949.926282638888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45949.926282638888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45949.926282638888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45949.926282638888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45949.926282638888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45949.926282638888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45949.926282638888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45949.926282638888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45949.926282638888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45949.926282638888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45949.926282638888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45949.926282638888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45949.926282638888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45949.926282638888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45949.926282638888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45949.926282638888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45949.926282638888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45949.926282638888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45949.926282638888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45949.926282638888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45949.926282638888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45949.926282638888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45949.926282638888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45949.926282638888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45949.926282638888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45949.926282638888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45949.926282638888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45949.926282638888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45949.926282638888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45949.926282638888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45949.926282638888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45949.926282638888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45949.926282638888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45949.926282638888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45949.926282638888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45949.926282638888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45949.926282638888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45949.926282638888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45949.926282638888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45949.926282638888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45949.926282638888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45949.926282638888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45949.926282638888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45949.926282638888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45949.926282638888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45949.926282638888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45949.926282638888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45949.926282638888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45949.926282638888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45949.926282638888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45949.926282638888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45949.926282638888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45949.926282638888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45949.926282638888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45949.926282638888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45949.926282638888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45949.926282638888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45949.926282638888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45949.926282638888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45949.926282638888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45949.926282638888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45949.926282638888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45949.926282638888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45949.926282638888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45949.926282638888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45949.926282638888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45949.926282638888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45949.926282638888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45949.926282638888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45949.926282638888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45949.926282638888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45949.926282638888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45949.926282638888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45949.926282638888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45949.926282638888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45949.926282638888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45949.926282638888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45949.926282638888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45949.926282638888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45949.926282638888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45949.926282638888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45949.926282638888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45949.926282638888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45949.926282638888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45949.926282638888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45949.926282638888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45949.926282638888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45949.926282638888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45949.926282638888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45949.926282638888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45949.926282638888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45949.926282638888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45949.926282638888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45949.926282638888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45949.926282638888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45949.926282638888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45949.926282638888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45949.926282638888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45949.926282638888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45949.926282638888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45949.926282638888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45949.926282638888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45949.926282638888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45949.926282638888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45949.926282638888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45949.926282638888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45949.926282638888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45949.926282638888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45949.926282638888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45949.926282638888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45949.926282638888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45949.926282638888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45949.926282638888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45949.926282638888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45949.926282638888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45949.926282638888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45949.926282638888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45949.926282638888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45949.926282638888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45949.926282638888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45949.926282638888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45949.926282638888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45949.926282638888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45949.926282638888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45949.926282638888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45949.926282638888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45949.926282638888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45949.926282638888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45949.926282638888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45949.926282638888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45949.926282638888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45949.926282638888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45949.926282638888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45949.926282638888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45949.926282638888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45949.926282638888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45949.926282638888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45949.926282638888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45949.926282638888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45949.926282638888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45949.926282638888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45949.926282638888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45949.926282638888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45949.926282638888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45949.926282638888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45949.926282638888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45949.926282638888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45949.926282638888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45949.926282638888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45949.926282638888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45949.926282638888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45949.926282638888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45949.926282638888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45949.926282638888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45949.926282638888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45949.926282638888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45949.926282638888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45949.926282638888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45949.926282638888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45949.926282638888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45949.926282638888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45949.926282638888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45949.926282638888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45949.926282638888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45949.926282638888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45949.926282638888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45949.926282638888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45949.926282638888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45949.926282638888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45949.926282638888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45949.926282638888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45949.926282638888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45949.926282638888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45949.926282638888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45949.926282638888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45949.926282638888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45949.926282638888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45949.926282638888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45949.926282638888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45949.926282638888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45949.926282638888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45949.926282638888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45949.926282638888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45949.926282638888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45949.926282638888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45949.926282638888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45949.926282638888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45949.926282638888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45949.926282638888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45949.926282638888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45949.926282638888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45949.926282638888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45949.926282638888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45949.926282638888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45949.926282638888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45949.926282638888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45949.926282638888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45949.926282638888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45949.926282638888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45949.926282638888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45949.926282638888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45949.926282638888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45949.926282638888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45949.926282638888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45949.926282638888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45949.926282638888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45949.926282638888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45949.926282638888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45949.926282638888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45949.926282638888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45949.926282638888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45949.926282638888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45949.926282638888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45949.926282638888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45949.926282638888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45949.926282638888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45949.926282638888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45949.926282638888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45949.926282638888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45949.926282638888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45949.926282638888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45949.926282638888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45949.926282638888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45949.926282638888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45949.926282638888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45949.926282638888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45949.926282638888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45949.926282638888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45949.926282638888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45949.926282638888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45949.926282638888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45949.926282638888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45949.926282638888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45949.926282638888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45949.926282638888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45949.926282638888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45949.926282638888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45949.926282638888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45949.926282638888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45949.926282638888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45949.926282638888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45949.926282638888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45949.926282638888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45949.926282638888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45949.926282638888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45949.926282638888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45949.926282638888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45949.926282638888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45949.926282638888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45949.926282638888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45949.926282638888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45949.926282638888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45949.926282638888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45949.926282638888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45949.926282638888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45949.926282638888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45949.926282638888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45949.926282638888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45949.926282638888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45949.926282638888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45949.926282638888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45949.926282638888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45949.926282638888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45949.926282638888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45949.926282638888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45949.926282638888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45949.926282638888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45949.926282638888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45949.926282638888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45949.926282638888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45949.926282638888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45949.926282638888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45949.926282638888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45949.926282638888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45949.926282638888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45949.926282638888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45949.926282638888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45949.926282638888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45949.926282638888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45949.926282638888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45949.926282638888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45949.926282638888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45949.926282638888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45949.926282638888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45949.926282638888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45949.926282638888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45949.926282638888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45949.926282638888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45949.926282638888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45949.926282638888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45949.926282638888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45949.926282638888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45949.926282638888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45949.926282638888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45949.926282638888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45949.926282638888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45949.926282638888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45949.926282638888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45949.926282638888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45949.926282638888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45949.926282638888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45949.926282638888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45949.926282638888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45949.926282638888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45949.926282638888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45949.926282638888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45949.926282638888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45949.926282638888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45949.926282638888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45949.926282638888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45949.926282638888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45949.926282638888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45949.926282638888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45949.926282638888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45949.926282638888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45949.926282638888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45949.926282638888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45949.926282638888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45949.926282638888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45949.926282638888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45949.926282638888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45949.926282638888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45949.926282638888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45949.926282638888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45949.926282638888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45949.926282638888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45949.926282638888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45949.926282638888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45949.926282638888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45949.926282638888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45949.926282638888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45949.926282638888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45949.926282638888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45949.926282638888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45949.926282638888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45949.926282638888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45949.926282638888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45949.926282638888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45949.926282638888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45949.926282638888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45949.926282638888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45949.926282638888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45949.926282638888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45949.926282638888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45949.926282638888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45949.926282638888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45949.926282638888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45949.926282638888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45949.926282638888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45949.926282638888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45949.926282638888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45949.926282638888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45949.926282638888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45949.926282638888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45949.926282638888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45949.926282638888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45949.926282638888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45949.926282638888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45949.926282638888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45949.926282638888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45949.926282638888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45949.926282638888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45949.926282638888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45949.926282638888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45949.926282638888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45949.926282638888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45949.926282638888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45949.926282638888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45949.926282638888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45949.926282638888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45949.926282638888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45949.926282638888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45949.926282638888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45949.926282638888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45949.926282638888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45949.926282638888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45949.926282638888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45949.926282638888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45949.926282638888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45949.926282638888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45949.926282638888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45949.926282638888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45949.926282638888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45949.926282638888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45949.926282638888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45949.926282638888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45949.926282638888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45949.926282638888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45949.926282638888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45949.926282638888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45949.926282638888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45949.926282638888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45949.926282638888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45949.926282638888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45949.926282638888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45949.926282638888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45949.926282638888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45949.926282638888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45949.926282638888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45949.926282638888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45949.926282638888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45949.926282638888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45949.926282638888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45949.926282638888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45949.926282638888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45949.926282638888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45949.926282638888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45949.926282638888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45949.926282638888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45949.926282638888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45949.926282638888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45949.926282638888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45949.926282638888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45949.926282638888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45949.926282638888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45949.926282638888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45949.926282638888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45949.926282638888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45949.926282638888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45949.926282638888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45949.926282638888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45949.926282638888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45949.926282638888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45949.926282638888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45949.926282638888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45949.926282638888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45949.926282638888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45949.926282638888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45949.926282638888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45949.926282638888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45949.926282638888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45949.926282638888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45949.926282638888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45949.926282638888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45949.926282638888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45949.926282638888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45949.926282638888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45949.926282638888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45949.926282638888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45949.926282638888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45949.926282638888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45949.926282638888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45949.926282638888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45949.926282638888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45949.926282638888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45949.926282638888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45949.926282638888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45949.926282638888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45949.926282638888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45949.926282638888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45949.926282638888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45949.926282638888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45949.926282638888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45949.926282638888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45949.926282638888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45949.926282638888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45949.926282638888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45949.926282638888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45949.926282638888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45949.926282638888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45949.926282638888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45949.926282638888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45949.926282638888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45949.926282638888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45949.926282638888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45949.926282638888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45949.926282638888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45949.926282638888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45949.926282638888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45949.926282638888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45949.926282638888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45949.926282638888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45949.926282638888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45949.926282638888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45949.926282638888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45949.926282638888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45949.926282638888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45949.926282638888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45949.926282638888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45949.926282638888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45949.926282638888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45949.926282638888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45949.926282638888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45949.926282638888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45949.926282638888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45949.926282638888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45949.926282638888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45949.926282638888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45949.926282638888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45949.926282638888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45949.926282638888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45949.926282638888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45949.926282638888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45949.926282638888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45949.926282638888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45949.926282638888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45949.926282638888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45949.926282638888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45949.926282638888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45949.926282638888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45949.926282638888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45949.926282638888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45949.926282638888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45949.926282638888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45949.926282638888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45949.926282638888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45949.926282638888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45949.926282638888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45949.926282638888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45949.926282638888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45949.926282638888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45949.926282638888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45949.926282638888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45949.926282638888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45949.926282638888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45949.926282638888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45949.926282638888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45949.926282638888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45949.926282638888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45949.926282638888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45949.926282638888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45949.926282638888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45949.926282638888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45949.926282638888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45949.926282638888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45949.926282638888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45949.926282638888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45949.926282638888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45949.926282638888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45949.926282638888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45949.926282638888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45949.926282638888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45949.926282638888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45949.926282638888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45949.926282638888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45949.926282638888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45949.926282638888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45949.926282638888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45949.926282638888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45949.926282638888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45949.926282638888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45949.926282638888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45949.926282638888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45949.926282638888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45949.926282638888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45949.926282638888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45949.926282638888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45949.926282638888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45949.926282638888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45949.926282638888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45949.926282638888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45949.926282638888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45949.926282638888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45949.926282638888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45949.926282638888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45949.926282638888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45949.926282638888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45949.926282638888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45949.926282638888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45949.926282638888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45949.926282638888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45949.926282638888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45949.926282638888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45949.926282638888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45949.926282638888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45949.926282638888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45949.926282638888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45949.926282638888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45949.926282638888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45949.926282638888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45949.926282638888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45949.926282638888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45949.926282638888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45949.926282638888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45949.926282638888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45949.926282638888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45949.926282638888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45949.926282638888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45949.926282638888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45949.926282638888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45949.926282638888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45949.926282638888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45949.926282638888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45949.926282638888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45949.926282638888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45949.926282638888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45949.926282638888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45949.926282638888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45949.926282638888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45949.926282638888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45949.926282638888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45949.926282638888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45949.926282638888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45949.926282638888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45949.926282638888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45949.926282638888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45949.926282638888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45949.926282638888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45949.926282638888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45949.926282638888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45949.926282638888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45949.926282638888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45949.926282638888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45949.926282638888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45949.926282638888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45949.926282638888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45949.926282638888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45949.926282638888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45949.926282638888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45949.926282638888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45949.926282638888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45949.926282638888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45949.926282638888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45949.926282638888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45949.926282638888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45949.926282638888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45949.926282638888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45949.926282638888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45949.926282638888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45949.926282638888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45949.926282638888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45949.926282638888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45949.926282638888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45949.926282638888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45949.926282638888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45949.926282638888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45949.926282638888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45949.926282638888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45949.926282638888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45949.926282638888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45949.926282638888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45949.926282638888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45949.926282638888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45949.926282638888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45949.926282638888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45949.926282638888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45949.926282638888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45949.926282638888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45949.926282638888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45949.926282638888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45949.926282638888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45949.926282638888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45949.926282638888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45949.926282638888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45949.926282638888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45949.926282638888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45949.926282638888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45949.926282638888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45949.926282638888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45949.926282638888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45949.926282638888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45949.926282638888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45949.926282638888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45949.926282638888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45949.926282638888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45949.926282638888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45949.926282638888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45949.926282638888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45949.926282638888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45949.926282638888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45949.926282638888</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5"/>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246.44556504629145</v>
      </c>
      <c r="H2" s="101">
        <v>45703.474768518521</v>
      </c>
      <c r="I2" s="98" t="str">
        <f>IFERROR(VLOOKUP(D2,DB!A:F,6,0),"")</f>
        <v>SCECO</v>
      </c>
      <c r="J2" s="98" t="str">
        <f>IFERROR(VLOOKUP(D2,DB!A:G,7,0),"")</f>
        <v>Dead</v>
      </c>
      <c r="K2" s="103" t="s">
        <v>39061</v>
      </c>
      <c r="L2" s="95" t="str">
        <f>IFERROR(VLOOKUP(D2,DB!A:I,9,0),"")</f>
        <v>Latis</v>
      </c>
    </row>
    <row r="3" spans="1:16" ht="15" customHeight="1">
      <c r="A3" s="121"/>
      <c r="B3" s="121" t="str">
        <f>IFERROR(VLOOKUP(D3,DB!A:K,11,0),"")</f>
        <v/>
      </c>
      <c r="C3" s="122"/>
      <c r="D3" s="95"/>
      <c r="E3" s="100"/>
      <c r="F3" s="125"/>
      <c r="G3" s="126">
        <f ca="1">IFERROR(NOW()-F3,"")</f>
        <v>45949.926282638888</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45949.926282638888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45949.926282638888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45949.926282638888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45949.926282638888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45949.926282638888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45949.926282638888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45949.926282638888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45949.926282638888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45949.926282638888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45949.926282638888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45949.926282638888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45949.926282638888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45949.926282638888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45949.926282638888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45949.926282638888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45949.926282638888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45949.926282638888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45949.926282638888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45949.926282638888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45949.926282638888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45949.926282638888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45949.926282638888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45949.926282638888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45949.926282638888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45949.926282638888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45949.926282638888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45949.926282638888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45949.926282638888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45949.926282638888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45949.926282638888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45949.926282638888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45949.926282638888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45949.926282638888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45949.926282638888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45949.926282638888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45949.926282638888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45949.926282638888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45949.926282638888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45949.926282638888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45949.926282638888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45949.926282638888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45949.926282638888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45949.926282638888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45949.926282638888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45949.926282638888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45949.926282638888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45949.926282638888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45949.926282638888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45949.926282638888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45949.926282638888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45949.926282638888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45949.926282638888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45949.926282638888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45949.926282638888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45949.926282638888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45949.926282638888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45949.926282638888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45949.926282638888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45949.926282638888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45949.926282638888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45949.926282638888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45949.926282638888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45949.926282638888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45949.926282638888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45949.926282638888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45949.926282638888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45949.926282638888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45949.926282638888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45949.926282638888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45949.926282638888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45949.926282638888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45949.926282638888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45949.926282638888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45949.926282638888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45949.926282638888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45949.926282638888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45949.926282638888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45949.926282638888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45949.926282638888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45949.926282638888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45949.926282638888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45949.926282638888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45949.926282638888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45949.926282638888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45949.926282638888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45949.926282638888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45949.926282638888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45949.926282638888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45949.926282638888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45949.926282638888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45949.926282638888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45949.926282638888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45949.926282638888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45949.926282638888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45949.926282638888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45949.926282638888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45949.926282638888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45949.926282638888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45949.926282638888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45949.926282638888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45949.926282638888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45949.926282638888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45949.926282638888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45949.926282638888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45949.926282638888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45949.926282638888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45949.926282638888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45949.926282638888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45949.926282638888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45949.926282638888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45949.926282638888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45949.926282638888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45949.926282638888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45949.926282638888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45949.926282638888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45949.926282638888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45949.926282638888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45949.926282638888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45949.926282638888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45949.926282638888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45949.926282638888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45949.926282638888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45949.926282638888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45949.926282638888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45949.926282638888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45949.926282638888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45949.926282638888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45949.926282638888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45949.926282638888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45949.926282638888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45949.926282638888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45949.926282638888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45949.926282638888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45949.926282638888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45949.926282638888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45949.926282638888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45949.926282638888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45949.926282638888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45949.926282638888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45949.926282638888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45949.926282638888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45949.926282638888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45949.926282638888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45949.926282638888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45949.926282638888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45949.926282638888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45949.926282638888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45949.926282638888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45949.926282638888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45949.926282638888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45949.926282638888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45949.926282638888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45949.926282638888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45949.926282638888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45949.926282638888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45949.926282638888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45949.926282638888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45949.926282638888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45949.926282638888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45949.926282638888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45949.926282638888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45949.926282638888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45949.926282638888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45949.926282638888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45949.926282638888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45949.926282638888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45949.926282638888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45949.926282638888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45949.926282638888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45949.926282638888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45949.926282638888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45949.926282638888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45949.926282638888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45949.926282638888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45949.926282638888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45949.926282638888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45949.926282638888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45949.926282638888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45949.926282638888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45949.926282638888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45949.926282638888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45949.926282638888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45949.926282638888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45949.926282638888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45949.926282638888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45949.926282638888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45949.926282638888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45949.926282638888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45949.926282638888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45949.926282638888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45949.926282638888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45949.926282638888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45949.926282638888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45949.926282638888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45949.926282638888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45949.926282638888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45949.926282638888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45949.926282638888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45949.926282638888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45949.926282638888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45949.926282638888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45949.926282638888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45949.926282638888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45949.926282638888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45949.926282638888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45949.926282638888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45949.926282638888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45949.926282638888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45949.926282638888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45949.926282638888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45949.926282638888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45949.926282638888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45949.926282638888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45949.926282638888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45949.926282638888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45949.926282638888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45949.926282638888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45949.926282638888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45949.926282638888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45949.926282638888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45949.926282638888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45949.926282638888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45949.926282638888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45949.926282638888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45949.926282638888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45949.926282638888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45949.926282638888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45949.926282638888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45949.926282638888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45949.926282638888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45949.926282638888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45949.926282638888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45949.926282638888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45949.926282638888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45949.926282638888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45949.926282638888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45949.926282638888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45949.926282638888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45949.926282638888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45949.926282638888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45949.926282638888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45949.926282638888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45949.926282638888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45949.926282638888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45949.926282638888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45949.926282638888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45949.926282638888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45949.926282638888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45949.926282638888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45949.926282638888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45949.926282638888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45949.926282638888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45949.926282638888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45949.926282638888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45949.926282638888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45949.926282638888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45949.926282638888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45949.926282638888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45949.926282638888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45949.926282638888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45949.926282638888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45949.926282638888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45949.926282638888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45949.926282638888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45949.926282638888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45949.926282638888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45949.926282638888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45949.926282638888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45949.926282638888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45949.926282638888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45949.926282638888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45949.926282638888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45949.926282638888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45949.926282638888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45949.926282638888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45949.926282638888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45949.926282638888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45949.926282638888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45949.926282638888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45949.926282638888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45949.926282638888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45949.926282638888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45949.926282638888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45949.926282638888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45949.926282638888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45949.926282638888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45949.926282638888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45949.926282638888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45949.926282638888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45949.926282638888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45949.926282638888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45949.926282638888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45949.926282638888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45949.926282638888</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45949.926282638888</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45949.926282638888</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45949.926282638888</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45949.926282638888</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45949.926282638888</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45949.926282638888</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45949.926282638888</v>
      </c>
      <c r="H304" s="125"/>
      <c r="I304" s="121" t="str">
        <f>IFERROR(VLOOKUP(D304,DB!A:F,6,0),"")</f>
        <v/>
      </c>
      <c r="J304" s="121" t="str">
        <f>IFERROR(VLOOKUP(D304,DB!A:G,7,0),"")</f>
        <v/>
      </c>
      <c r="K304" s="127"/>
      <c r="L304" s="123" t="str">
        <f>IFERROR(VLOOKUP(D304,DB!A:I,9,0),"")</f>
        <v/>
      </c>
    </row>
    <row r="305" spans="1:12" ht="15" customHeight="1">
      <c r="A305" s="128"/>
      <c r="B305" s="128" t="str">
        <f>IFERROR(VLOOKUP(D305,DB!A:K,11,0),"")</f>
        <v/>
      </c>
      <c r="C305" s="129"/>
      <c r="D305" s="130"/>
      <c r="E305" s="131"/>
      <c r="F305" s="132"/>
      <c r="G305" s="133">
        <f ca="1">IFERROR(NOW()-F305,"")</f>
        <v>45949.926282638888</v>
      </c>
      <c r="H305" s="132"/>
      <c r="I305" s="128" t="str">
        <f>IFERROR(VLOOKUP(D305,DB!A:F,6,0),"")</f>
        <v/>
      </c>
      <c r="J305" s="128" t="str">
        <f>IFERROR(VLOOKUP(D305,DB!A:G,7,0),"")</f>
        <v/>
      </c>
      <c r="K305" s="134"/>
      <c r="L305" s="130" t="str">
        <f>IFERROR(VLOOKUP(D305,DB!A:I,9,0),"")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7" sqref="D7"/>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39062</v>
      </c>
      <c r="B2" s="37" t="str">
        <f>IFERROR(VLOOKUP(D2,DB!A:K,11,0),"")</f>
        <v>R5</v>
      </c>
      <c r="C2" s="37">
        <v>3</v>
      </c>
      <c r="D2" s="120" t="s">
        <v>36000</v>
      </c>
      <c r="E2" s="37" t="s">
        <v>38964</v>
      </c>
      <c r="F2" s="38">
        <v>45891.832060185188</v>
      </c>
      <c r="G2" s="150">
        <f ca="1">IFERROR(NOW()-F2,"")</f>
        <v>58.094222453699331</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39049</v>
      </c>
      <c r="F3" s="38">
        <v>45926.188877314817</v>
      </c>
      <c r="G3" s="150">
        <f t="shared" ref="G3" ca="1" si="0">IFERROR(NOW()-F3,"")</f>
        <v>23.737405324071005</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5.1547085648126085</v>
      </c>
      <c r="H4" s="38">
        <v>45944.676192129627</v>
      </c>
      <c r="I4" s="37" t="str">
        <f>IFERROR(VLOOKUP(D4,DB!A:F,6,0),"")</f>
        <v>SCECO</v>
      </c>
      <c r="J4" s="37" t="str">
        <f>IFERROR(VLOOKUP(D4,DB!A:G,7,0),"")</f>
        <v>Dead</v>
      </c>
      <c r="K4" s="37" t="s">
        <v>39067</v>
      </c>
      <c r="L4" s="37" t="str">
        <f>IFERROR(VLOOKUP(D4,DB!A:I,9,0),"")</f>
        <v>Latis</v>
      </c>
    </row>
    <row r="5" spans="1:13" ht="45.75">
      <c r="A5" s="163" t="s">
        <v>39068</v>
      </c>
      <c r="B5" s="163" t="str">
        <f>IFERROR(VLOOKUP(D5,DB!A:K,11,0),"")</f>
        <v>R5</v>
      </c>
      <c r="C5" s="163">
        <v>1</v>
      </c>
      <c r="D5" s="163" t="s">
        <v>34747</v>
      </c>
      <c r="E5" s="163" t="s">
        <v>39049</v>
      </c>
      <c r="F5" s="164">
        <v>45948.661111111112</v>
      </c>
      <c r="G5" s="165">
        <f ca="1">IFERROR(NOW()-F5,"")</f>
        <v>1.2651715277752373</v>
      </c>
      <c r="H5" s="164">
        <v>45948.661111111112</v>
      </c>
      <c r="I5" s="163" t="str">
        <f>IFERROR(VLOOKUP(D5,DB!A:F,6,0),"")</f>
        <v>SCECO</v>
      </c>
      <c r="J5" s="163" t="str">
        <f>IFERROR(VLOOKUP(D5,DB!A:G,7,0),"")</f>
        <v>Dead</v>
      </c>
      <c r="K5" s="163" t="s">
        <v>39069</v>
      </c>
      <c r="L5" s="163" t="str">
        <f>IFERROR(VLOOKUP(D5,DB!A:I,9,0),"")</f>
        <v>Latis</v>
      </c>
    </row>
    <row r="6" spans="1:13" ht="15">
      <c r="A6" s="163"/>
      <c r="B6" s="163" t="str">
        <f>IFERROR(VLOOKUP(D6,DB!A:K,11,0),"")</f>
        <v/>
      </c>
      <c r="C6" s="163"/>
      <c r="D6" s="163"/>
      <c r="E6" s="163"/>
      <c r="F6" s="164"/>
      <c r="G6" s="165">
        <f ca="1">IFERROR(NOW()-F6,"")</f>
        <v>45949.926282638888</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45949.926282638888</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45949.926282638888</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45949.926282638888</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45949.926282638888</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45949.926282638888</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45949.926282638888</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45949.926282638888</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45949.926282638888</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45949.926282638888</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45949.926282638888</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45949.926282638888</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45949.926282638888</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45949.926282638888</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45949.926282638888</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45949.926282638888</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45949.926282638888</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45949.926282638888</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45949.926282638888</v>
      </c>
      <c r="H24" s="164"/>
      <c r="I24" s="163" t="str">
        <f>IFERROR(VLOOKUP(D24,DB!A:F,6,0),"")</f>
        <v/>
      </c>
      <c r="J24" s="163" t="str">
        <f>IFERROR(VLOOKUP(D24,DB!A:G,7,0),"")</f>
        <v/>
      </c>
      <c r="K24" s="163"/>
      <c r="L24" s="163" t="str">
        <f>IFERROR(VLOOKUP(D24,DB!A:I,9,0),"")</f>
        <v/>
      </c>
    </row>
    <row r="25" spans="1:12" ht="15">
      <c r="A25" s="163"/>
      <c r="B25" s="163" t="str">
        <f>IFERROR(VLOOKUP(D25,DB!A:K,11,0),"")</f>
        <v/>
      </c>
      <c r="C25" s="163"/>
      <c r="D25"/>
      <c r="E25" s="163"/>
      <c r="F25" s="164"/>
      <c r="G25" s="165">
        <f ca="1">IFERROR(NOW()-F25,"")</f>
        <v>45949.926282638888</v>
      </c>
      <c r="H25" s="164"/>
      <c r="I25" s="163" t="str">
        <f>IFERROR(VLOOKUP(D25,DB!A:F,6,0),"")</f>
        <v/>
      </c>
      <c r="J25" s="163" t="str">
        <f>IFERROR(VLOOKUP(D25,DB!A:G,7,0),"")</f>
        <v/>
      </c>
      <c r="K25" s="163"/>
      <c r="L25" s="163" t="str">
        <f>IFERROR(VLOOKUP(D25,DB!A:I,9,0),"")</f>
        <v/>
      </c>
    </row>
    <row r="26" spans="1:12" ht="15">
      <c r="A26" s="163"/>
      <c r="B26" s="163" t="str">
        <f>IFERROR(VLOOKUP(D26,DB!A:K,11,0),"")</f>
        <v/>
      </c>
      <c r="C26" s="163"/>
      <c r="D26" s="167"/>
      <c r="E26" s="163"/>
      <c r="F26" s="164"/>
      <c r="G26" s="165">
        <f ca="1">IFERROR(NOW()-F26,"")</f>
        <v>45949.926282638888</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45949.926282638888</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45949.926282638888</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45949.926282638888</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45949.926282638888</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45949.926282638888</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45949.926282638888</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45949.926282638888</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45949.926282638888</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45949.926282638888</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45949.926282638888</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45949.926282638888</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45949.926282638888</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45949.926282638888</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45949.926282638888</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45949.926282638888</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45949.926282638888</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45949.926282638888</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45949.926282638888</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45949.926282638888</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45949.926282638888</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45949.926282638888</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45949.926282638888</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45949.926282638888</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45949.926282638888</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45949.926282638888</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45949.926282638888</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45949.926282638888</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45949.926282638888</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45949.926282638888</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45949.926282638888</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45949.926282638888</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45949.926282638888</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45949.926282638888</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45949.926282638888</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45949.926282638888</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45949.926282638888</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45949.926282638888</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45949.926282638888</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45949.926282638888</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45949.926282638888</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45949.926282638888</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45949.926282638888</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45949.926282638888</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45949.926282638888</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45949.926282638888</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45949.926282638888</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45949.926282638888</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45949.926282638888</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45949.926282638888</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45949.926282638888</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45949.926282638888</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45949.926282638888</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45949.926282638888</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45949.926282638888</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45949.926282638888</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45949.926282638888</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45949.926282638888</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45949.926282638888</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45949.926282638888</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45949.926282638888</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45949.926282638888</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45949.926282638888</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45949.926282638888</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45949.926282638888</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45949.926282638888</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45949.926282638888</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45949.926282638888</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45949.926282638888</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45949.926282638888</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45949.926282638888</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45949.926282638888</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45949.926282638888</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45949.926282638888</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45949.926282638888</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45949.926282638888</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45949.926282638888</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45949.926282638888</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45949.926282638888</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45949.926282638888</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45949.926282638888</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45949.926282638888</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45949.926282638888</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45949.926282638888</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45949.926282638888</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45949.926282638888</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45949.926282638888</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45949.926282638888</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45949.926282638888</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45949.926282638888</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45949.926282638888</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45949.926282638888</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45949.926282638888</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45949.926282638888</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45949.926282638888</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45949.926282638888</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45949.926282638888</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45949.926282638888</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45949.926282638888</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45949.926282638888</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45949.926282638888</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45949.926282638888</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45949.926282638888</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45949.926282638888</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45949.926282638888</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45949.926282638888</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45949.926282638888</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45949.926282638888</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45949.926282638888</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45949.926282638888</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45949.926282638888</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45949.926282638888</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45949.926282638888</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45949.926282638888</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45949.926282638888</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45949.926282638888</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45949.926282638888</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45949.926282638888</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45949.926282638888</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45949.926282638888</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45949.926282638888</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45949.926282638888</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45949.926282638888</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45949.926282638888</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45949.926282638888</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45949.926282638888</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45949.926282638888</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45949.926282638888</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45949.926282638888</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45949.926282638888</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45949.926282638888</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45949.926282638888</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45949.926282638888</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45949.926282638888</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45949.926282638888</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45949.926282638888</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45949.926282638888</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45949.926282638888</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45949.926282638888</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45949.926282638888</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45949.926282638888</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45949.926282638888</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45949.926282638888</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45949.926282638888</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45949.926282638888</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45949.926282638888</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45949.926282638888</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45949.926282638888</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45949.926282638888</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45949.926282638888</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45949.926282638888</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45949.926282638888</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45949.926282638888</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45949.926282638888</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45949.926282638888</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45949.926282638888</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45949.926282638888</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45949.926282638888</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45949.926282638888</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45949.926282638888</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45949.926282638888</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45949.926282638888</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45949.926282638888</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45949.926282638888</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45949.926282638888</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45949.926282638888</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45949.926282638888</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45949.926282638888</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45949.926282638888</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45949.926282638888</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45949.926282638888</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45949.926282638888</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45949.926282638888</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45949.926282638888</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45949.926282638888</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45949.926282638888</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45949.926282638888</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45949.926282638888</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45949.926282638888</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45949.926282638888</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45949.926282638888</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45949.926282638888</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45949.926282638888</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45949.926282638888</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45949.926282638888</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45949.926282638888</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45949.926282638888</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45949.926282638888</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45949.926282638888</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45949.926282638888</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45949.926282638888</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45949.926282638888</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45949.926282638888</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45949.926282638888</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45949.926282638888</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45949.926282638888</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45949.926282638888</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45949.926282638888</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45949.926282638888</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45949.926282638888</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45949.926282638888</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45949.926282638888</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45949.926282638888</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45949.926282638888</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45949.926282638888</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45949.926282638888</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45949.926282638888</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45949.926282638888</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45949.926282638888</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45949.926282638888</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45949.926282638888</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45949.926282638888</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45949.926282638888</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45949.926282638888</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45949.926282638888</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45949.926282638888</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45949.926282638888</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45949.926282638888</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45949.926282638888</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45949.926282638888</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45949.926282638888</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45949.926282638888</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45949.926282638888</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45949.926282638888</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45949.926282638888</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45949.926282638888</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45949.926282638888</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45949.926282638888</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45949.926282638888</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45949.926282638888</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45949.926282638888</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45949.926282638888</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45949.926282638888</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45949.926282638888</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45949.926282638888</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45949.926282638888</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45949.926282638888</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45949.926282638888</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45949.926282638888</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45949.926282638888</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45949.926282638888</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45949.926282638888</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45949.926282638888</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45949.926282638888</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45949.926282638888</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45949.926282638888</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45949.926282638888</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45949.926282638888</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45949.926282638888</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45949.926282638888</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45949.926282638888</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45949.926282638888</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45949.926282638888</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45949.926282638888</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45949.926282638888</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45949.926282638888</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45949.926282638888</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45949.926282638888</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45949.926282638888</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45949.926282638888</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45949.926282638888</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45949.926282638888</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45949.926282638888</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45949.926282638888</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45949.926282638888</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45949.926282638888</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45949.926282638888</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45949.926282638888</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45949.926282638888</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45949.926282638888</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45949.926282638888</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45949.926282638888</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45949.926282638888</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45949.926282638888</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45949.926282638888</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45949.926282638888</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45949.926282638888</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45949.926282638888</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45949.926282638888</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45949.926282638888</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45949.926282638888</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45949.926282638888</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45949.926282638888</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45949.926282638888</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45949.926282638888</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45949.926282638888</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45949.926282638888</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45949.926282638888</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45949.926282638888</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45949.926282638888</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45949.926282638888</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45949.926282638888</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45949.926282638888</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45949.926282638888</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45949.926282638888</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45949.926282638888</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45949.926282638888</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45949.926282638888</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45949.926282638888</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45949.926282638888</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45949.926282638888</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45949.926282638888</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45949.926282638888</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45949.926282638888</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45949.926282638888</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45949.926282638888</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45949.926282638888</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45949.926282638888</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45949.926282638888</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45949.926282638888</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45949.926282638888</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45949.926282638888</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45949.926282638888</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45949.926282638888</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45949.926282638888</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45949.926282638888</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45949.926282638888</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45949.926282638888</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45949.926282638888</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45949.926282638888</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45949.926282638888</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45949.926282638888</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45949.926282638888</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45949.926282638888</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45949.926282638888</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45949.926282638888</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45949.926282638888</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45949.926282638888</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45949.926282638888</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45949.926282638888</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45949.926282638888</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45949.926282638888</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45949.926282638888</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45949.926282638888</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45949.926282638888</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45949.926282638888</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45949.926282638888</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45949.926282638888</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45949.926282638888</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45949.926282638888</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45949.926282638888</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45949.926282638888</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45949.926282638888</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45949.926282638888</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45949.926282638888</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45949.926282638888</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45949.926282638888</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45949.926282638888</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45949.926282638888</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45949.926282638888</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45949.926282638888</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45949.926282638888</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45949.926282638888</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45949.926282638888</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45949.926282638888</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45949.926282638888</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45949.926282638888</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45949.926282638888</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45949.926282638888</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45949.926282638888</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45949.926282638888</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45949.926282638888</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45949.926282638888</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45949.926282638888</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45949.926282638888</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45949.926282638888</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45949.926282638888</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45949.926282638888</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45949.926282638888</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45949.926282638888</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45949.926282638888</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45949.926282638888</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45949.926282638888</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45949.926282638888</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45949.926282638888</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45949.926282638888</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45949.926282638888</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45949.926282638888</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45949.926282638888</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45949.926282638888</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45949.926282638888</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45949.926282638888</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45949.926282638888</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45949.926282638888</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45949.926282638888</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45949.926282638888</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45949.926282638888</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45949.926282638888</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45949.926282638888</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45949.926282638888</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45949.926282638888</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45949.926282638888</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45949.926282638888</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45949.926282638888</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45949.926282638888</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45949.926282638888</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45949.926282638888</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45949.926282638888</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45949.926282638888</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45949.926282638888</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45949.926282638888</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45949.926282638888</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45949.926282638888</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45949.926282638888</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45949.926282638888</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45949.926282638888</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45949.926282638888</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45949.926282638888</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45949.926282638888</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45949.926282638888</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45949.926282638888</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45949.926282638888</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45949.926282638888</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45949.926282638888</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45949.926282638888</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45949.926282638888</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45949.926282638888</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45949.926282638888</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45949.926282638888</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45949.926282638888</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45949.926282638888</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45949.926282638888</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45949.926282638888</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45949.926282638888</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45949.926282638888</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45949.926282638888</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45949.926282638888</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45949.926282638888</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45949.926282638888</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45949.926282638888</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45949.926282638888</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45949.926282638888</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45949.926282638888</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45949.926282638888</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45949.926282638888</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45949.926282638888</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45949.926282638888</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45949.926282638888</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45949.926282638888</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45949.926282638888</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45949.926282638888</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45949.926282638888</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45949.926282638888</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45949.926282638888</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45949.926282638888</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45949.926282638888</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45949.926282638888</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45949.926282638888</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45949.926282638888</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45949.926282638888</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45949.926282638888</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45949.926282638888</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45949.926282638888</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45949.926282638888</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45949.926282638888</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45949.926282638888</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45949.926282638888</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45949.926282638888</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45949.926282638888</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45949.926282638888</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45949.926282638888</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45949.926282638888</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45949.926282638888</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45949.926282638888</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45949.926282638888</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45949.926282638888</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45949.926282638888</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45949.926282638888</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45949.926282638888</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45949.926282638888</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45949.926282638888</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45949.926282638888</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45949.926282638888</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45949.926282638888</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45949.926282638888</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45949.926282638888</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45949.926282638888</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45949.926282638888</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45949.926282638888</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45949.926282638888</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45949.926282638888</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45949.926282638888</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45949.926282638888</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45949.926282638888</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45949.926282638888</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45949.926282638888</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45949.926282638888</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45949.926282638888</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45949.926282638888</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45949.926282638888</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45949.926282638888</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45949.926282638888</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45949.926282638888</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45949.926282638888</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45949.926282638888</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45949.926282638888</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45949.926282638888</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45949.926282638888</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45949.926282638888</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45949.926282638888</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45949.926282638888</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45949.926282638888</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45949.926282638888</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45949.926282638888</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45949.926282638888</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45949.926282638888</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45949.926282638888</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45949.926282638888</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45949.926282638888</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45949.926282638888</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45949.926282638888</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45949.926282638888</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45949.926282638888</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45949.926282638888</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45949.926282638888</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45949.926282638888</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45949.926282638888</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45949.926282638888</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45949.926282638888</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45949.926282638888</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45949.926282638888</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45949.926282638888</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45949.926282638888</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45949.926282638888</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6" ht="15"/>
    <row r="1348"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workbookViewId="0">
      <selection activeCell="D3" sqref="D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39070</v>
      </c>
      <c r="B2" s="143" t="str">
        <f>IFERROR(VLOOKUP(D2,DB!A:K,11,0),"")</f>
        <v>R6</v>
      </c>
      <c r="C2" s="142">
        <v>1</v>
      </c>
      <c r="D2" s="143" t="s">
        <v>34282</v>
      </c>
      <c r="E2" s="142" t="s">
        <v>38964</v>
      </c>
      <c r="F2" s="145">
        <v>45939.529062499998</v>
      </c>
      <c r="G2" s="144">
        <f ca="1">IFERROR(NOW()-F2,"-")</f>
        <v>10.397220138889679</v>
      </c>
      <c r="H2" s="145">
        <v>45927.987534722219</v>
      </c>
      <c r="I2" s="143" t="str">
        <f>IFERROR(VLOOKUP(D2,DB!A:F,6,0),"")</f>
        <v>SCECO</v>
      </c>
      <c r="J2" s="143" t="str">
        <f>IFERROR(VLOOKUP(D2,DB!A:G,7,0),"")</f>
        <v>Vandalized</v>
      </c>
      <c r="K2" s="142" t="s">
        <v>39071</v>
      </c>
      <c r="L2" s="143" t="str">
        <f>IFERROR(VLOOKUP(D2,DB!A:I,9,0),"")</f>
        <v>Latis</v>
      </c>
    </row>
    <row r="3" spans="1:16383" ht="31.5" customHeight="1">
      <c r="A3" s="106"/>
      <c r="B3" s="105" t="str">
        <f>IFERROR(VLOOKUP(D3,DB!A:K,11,0),"")</f>
        <v/>
      </c>
      <c r="C3" s="107"/>
      <c r="D3" s="105"/>
      <c r="E3" s="108"/>
      <c r="F3" s="109"/>
      <c r="G3" s="78">
        <f ca="1">IFERROR(NOW()-F3,"-")</f>
        <v>45949.926282638888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45949.926282638888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45949.926282638888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45949.926282638888</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45949.926282638888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45949.926282638888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45949.926282638888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45949.926282638888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45949.926282638888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45949.926282638888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45949.926282638888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45949.926282638888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45949.926282638888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45949.926282638888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45949.926282638888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45949.926282638888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45949.926282638888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45949.926282638888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45949.926282638888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45949.926282638888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45949.926282638888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45949.926282638888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45949.926282638888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45949.926282638888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45949.926282638888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45949.926282638888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45949.926282638888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45949.926282638888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45949.926282638888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45949.926282638888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45949.926282638888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45949.926282638888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45949.926282638888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45949.926282638888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45949.926282638888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45949.926282638888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45949.926282638888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45949.926282638888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45949.926282638888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45949.926282638888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45949.926282638888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45949.926282638888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45949.926282638888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45949.926282638888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45949.926282638888</v>
      </c>
      <c r="H47" s="109"/>
      <c r="I47" s="105" t="str">
        <f>IFERROR(VLOOKUP(D47,DB!A:F,6,0),"")</f>
        <v/>
      </c>
      <c r="J47" s="104" t="str">
        <f>IFERROR(VLOOKUP(D47,DB!A:G,7,0),"")</f>
        <v/>
      </c>
      <c r="K47" s="110"/>
      <c r="L47" s="111"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2025-10-19T19:14:08Z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