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64" documentId="13_ncr:1_{F6CB121F-512D-4AA6-A0C1-0FB36C537598}" xr6:coauthVersionLast="47" xr6:coauthVersionMax="47" xr10:uidLastSave="{7D14B4A6-44A5-4D0A-9E86-CD622D8A2605}"/>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<sst xmlns="http://schemas.openxmlformats.org/spreadsheetml/2006/main" count="178595" uniqueCount="39081">
  <si>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</si>
  <si>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</si>
  <si>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</si>
  <si>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</si>
  <si>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</si>
  <si>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</si>
  <si>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</si>
  <si>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</si>
  <si>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</si>
  <si>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</si>
  <si>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</si>
  <si>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</si>
  <si>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</si>
  <si>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</si>
  <si>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</si>
  <si>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</si>
  <si>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</si>
  <si>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</si>
  <si>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</si>
  <si>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</si>
  <si>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</si>
  <si>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</si>
  <si>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</si>
  <si>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</si>
  <si>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</si>
  <si>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</si>
  <si>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</si>
  <si>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</si>
  <si>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</si>
  <si>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</si>
  <si>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</si>
  <si>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</si>
  <si>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</si>
  <si>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</si>
  <si>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</si>
  <si>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</si>
  <si>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</si>
  <si>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</si>
  <si>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</si>
  <si>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</si>
  <si>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</si>
  <si>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</si>
  <si>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</si>
  <si>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</si>
  <si>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</si>
  <si>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</si>
  <si>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</si>
  <si>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</si>
  <si>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</si>
  <si>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</si>
  <si>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</si>
  <si>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</si>
  <si>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</si>
  <si>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</si>
  <si>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</si>
  <si>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</si>
  <si>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</si>
  <si>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</si>
  <si>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</si>
  <si>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</si>
  <si>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</si>
  <si>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</si>
  <si>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</si>
  <si>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</si>
  <si>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</si>
  <si>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</si>
  <si>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</si>
  <si>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</si>
  <si>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</si>
  <si>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</si>
  <si>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</si>
  <si>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</si>
  <si>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</si>
  <si>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</si>
  <si>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</si>
  <si>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</si>
  <si>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</si>
  <si>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</si>
  <si>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</si>
  <si>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</si>
  <si>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</si>
  <si>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</si>
  <si>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</si>
  <si>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</si>
  <si>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</si>
  <si>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</si>
  <si>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</si>
  <si>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</si>
  <si>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</si>
  <si>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</si>
  <si>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</si>
  <si>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</si>
  <si>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</si>
  <si>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</si>
  <si>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</si>
  <si>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</si>
  <si>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</si>
  <si>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</si>
  <si>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</si>
  <si>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</si>
  <si>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</si>
  <si>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</si>
  <si>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</si>
  <si>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</si>
  <si>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</si>
  <si>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</si>
  <si>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</si>
  <si>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</si>
  <si>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</si>
  <si>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</si>
  <si>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</si>
  <si>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</si>
  <si>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</si>
  <si>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</si>
  <si>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</si>
  <si>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</si>
  <si>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</si>
  <si>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</si>
  <si>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</si>
  <si>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</si>
  <si>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</si>
  <si>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</si>
  <si>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</si>
  <si>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</si>
  <si>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</si>
  <si>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</si>
  <si>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</si>
  <si>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</si>
  <si>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</si>
  <si>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</si>
  <si>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</si>
  <si>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</si>
  <si>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</si>
  <si>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</si>
  <si>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</si>
  <si>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</si>
  <si>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</si>
  <si>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</si>
  <si>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</si>
  <si>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</si>
  <si>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</si>
  <si>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</si>
  <si>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</si>
  <si>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</si>
  <si>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</si>
  <si>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</si>
  <si>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</si>
  <si>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</si>
  <si>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</si>
  <si>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</si>
  <si>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</si>
  <si>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</si>
  <si>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</si>
  <si>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</si>
  <si>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</si>
  <si>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</si>
  <si>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</si>
  <si>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</si>
  <si>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</si>
  <si>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</si>
  <si>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</si>
  <si>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</si>
  <si>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</si>
  <si>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</si>
  <si>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</si>
  <si>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</si>
  <si>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</si>
  <si>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</si>
  <si>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</si>
  <si>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</si>
  <si>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</si>
  <si>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</si>
  <si>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</si>
  <si>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</si>
  <si>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</si>
  <si>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</si>
  <si>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</si>
  <si>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</si>
  <si>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</si>
  <si>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</si>
  <si>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</si>
  <si>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</si>
  <si>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</si>
  <si>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</si>
  <si>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</si>
  <si>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</si>
  <si>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</si>
  <si>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</si>
  <si>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</si>
  <si>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</si>
  <si>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</si>
  <si>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</si>
  <si>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</si>
  <si>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</si>
  <si>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</si>
  <si>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</si>
  <si>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</si>
  <si>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</si>
  <si>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</si>
  <si>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</si>
  <si>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</si>
  <si>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</si>
  <si>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</si>
  <si>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</si>
  <si>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</si>
  <si>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</si>
  <si>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</si>
  <si>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</si>
  <si>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</si>
  <si>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</si>
  <si>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</si>
  <si>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</si>
  <si>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</si>
  <si>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</si>
  <si>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</si>
  <si>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</si>
  <si>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</si>
  <si>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</si>
  <si>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</si>
  <si>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</si>
  <si>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</si>
  <si>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</si>
  <si>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</si>
  <si>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</si>
  <si>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</si>
  <si>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</si>
  <si>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</si>
  <si>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</si>
  <si>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</si>
  <si>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</si>
  <si>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</si>
  <si>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</si>
  <si>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</si>
  <si>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</si>
  <si>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</si>
  <si>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</si>
  <si>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</si>
  <si>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</si>
  <si>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</si>
  <si>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</si>
  <si>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</si>
  <si>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</si>
  <si>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</si>
  <si>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</si>
  <si>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</si>
  <si>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</si>
  <si>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</si>
  <si>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</si>
  <si>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</si>
  <si>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</si>
  <si>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</si>
  <si>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</si>
  <si>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</si>
  <si>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</si>
  <si>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</si>
  <si>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</si>
  <si>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</si>
  <si>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</si>
  <si>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</si>
  <si>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</si>
  <si>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</si>
  <si>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</si>
  <si>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</si>
  <si>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</si>
  <si>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</si>
  <si>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</si>
  <si>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</si>
  <si>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</si>
  <si>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</si>
  <si>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</si>
  <si>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</si>
  <si>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</si>
  <si>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</si>
  <si>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</si>
  <si>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</si>
  <si>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</si>
  <si>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</si>
  <si>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</si>
  <si>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</si>
  <si>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</si>
  <si>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</si>
  <si>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</si>
  <si>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</si>
  <si>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</si>
  <si>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</si>
  <si>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</si>
  <si>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</si>
  <si>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</si>
  <si>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</si>
  <si>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</si>
  <si>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</si>
  <si>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</si>
  <si>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</si>
  <si>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</si>
  <si>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</si>
  <si>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</si>
  <si>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</si>
  <si>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</si>
  <si>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</si>
  <si>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</si>
  <si>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</si>
  <si>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</si>
  <si>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</si>
  <si>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</si>
  <si>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</si>
  <si>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</si>
  <si>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</si>
  <si>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</si>
  <si>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</si>
  <si>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</si>
  <si>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</si>
  <si>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</si>
  <si>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</si>
  <si>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</si>
  <si>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</si>
  <si>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</si>
  <si>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</si>
  <si>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</si>
  <si>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</si>
  <si>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</si>
  <si>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</si>
  <si>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</si>
  <si>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</si>
  <si>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</si>
  <si>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</si>
  <si>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</si>
  <si>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</si>
  <si>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</si>
  <si>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</si>
  <si>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</si>
  <si>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</si>
  <si>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</si>
  <si>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</si>
  <si>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</si>
  <si>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</si>
  <si>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</si>
  <si>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</si>
  <si>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</si>
  <si>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</si>
  <si>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</si>
  <si>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</si>
  <si>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</si>
  <si>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</si>
  <si>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</si>
  <si>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</si>
  <si>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</si>
  <si>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</si>
  <si>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</si>
  <si>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</si>
  <si>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</si>
  <si>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</si>
  <si>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</si>
  <si>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</si>
  <si>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</si>
  <si>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</si>
  <si>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</si>
  <si>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</si>
  <si>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</si>
  <si>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</si>
  <si>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</si>
  <si>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</si>
  <si>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</si>
  <si>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</si>
  <si>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</si>
  <si>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</si>
  <si>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</si>
  <si>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</si>
  <si>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</si>
  <si>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</si>
  <si>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</si>
  <si>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</si>
  <si>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</si>
  <si>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</si>
  <si>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</si>
  <si>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</si>
  <si>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</si>
  <si>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</si>
  <si>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</si>
  <si>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</si>
  <si>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</si>
  <si>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</si>
  <si>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</si>
  <si>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</si>
  <si>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</si>
  <si>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</si>
  <si>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</si>
  <si>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</si>
  <si>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</si>
  <si>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</si>
  <si>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</si>
  <si>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</si>
  <si>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</si>
  <si>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</si>
  <si>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</si>
  <si>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</si>
  <si>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</si>
  <si>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</si>
  <si>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</si>
  <si>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</si>
  <si>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</si>
  <si>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</si>
  <si>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</si>
  <si>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</si>
  <si>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</si>
  <si>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</si>
  <si>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</si>
  <si>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</si>
  <si>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</si>
  <si>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</si>
  <si>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</si>
  <si>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</si>
  <si>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</si>
  <si>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</si>
  <si>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</si>
  <si>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</si>
  <si>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</si>
  <si>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</si>
  <si>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</si>
  <si>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</si>
  <si>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</si>
  <si>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</si>
  <si>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</si>
  <si>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</si>
  <si>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</si>
  <si>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</si>
  <si>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</si>
  <si>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</si>
  <si>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</si>
  <si>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</si>
  <si>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</si>
  <si>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</si>
  <si>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</si>
  <si>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</si>
  <si>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</si>
  <si>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</si>
  <si>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</si>
  <si>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</si>
  <si>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</si>
  <si>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</si>
  <si>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</si>
  <si>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</si>
  <si>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</si>
  <si>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</si>
  <si>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</si>
  <si>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</si>
  <si>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</si>
  <si>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</si>
  <si>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</si>
  <si>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</si>
  <si>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</si>
  <si>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</si>
  <si>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</si>
  <si>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</si>
  <si>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</si>
  <si>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</si>
  <si>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</si>
  <si>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</si>
  <si>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</si>
  <si>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</si>
  <si>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</si>
  <si>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</si>
  <si>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</si>
  <si>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</si>
  <si>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</si>
  <si>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</si>
  <si>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</si>
  <si>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</si>
  <si>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</si>
  <si>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</si>
  <si>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</si>
  <si>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</si>
  <si>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</si>
  <si>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</si>
  <si>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</si>
  <si>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</si>
  <si>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</si>
  <si>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</si>
  <si>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</si>
  <si>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</si>
  <si>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</si>
  <si>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</si>
  <si>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</si>
  <si>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</si>
  <si>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</si>
  <si>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</si>
  <si>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</si>
  <si>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</si>
  <si>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</si>
  <si>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</si>
  <si>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</si>
  <si>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</si>
  <si>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</si>
  <si>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</si>
  <si>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</si>
  <si>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</si>
  <si>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</si>
  <si>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</si>
  <si>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</si>
  <si>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</si>
  <si>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</si>
  <si>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</si>
  <si>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</si>
  <si>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</si>
  <si>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</si>
  <si>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</si>
  <si>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</si>
  <si>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</si>
  <si>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</si>
  <si>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</si>
  <si>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</si>
  <si>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</si>
  <si>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</si>
  <si>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</si>
  <si>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</si>
  <si>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</si>
  <si>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</si>
  <si>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</si>
  <si>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</si>
  <si>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</si>
  <si>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</si>
  <si>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</si>
  <si>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</si>
  <si>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</si>
  <si>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</si>
  <si>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</si>
  <si>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</si>
  <si>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</si>
  <si>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</si>
  <si>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</si>
  <si>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</si>
  <si>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</si>
  <si>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</si>
  <si>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</si>
  <si>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</si>
  <si>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</si>
  <si>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</si>
  <si>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</si>
  <si>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</si>
  <si>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</si>
  <si>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</si>
  <si>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</si>
  <si>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</si>
  <si>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</si>
  <si>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</si>
  <si>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</si>
  <si>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</si>
  <si>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</si>
  <si>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</si>
  <si>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</si>
  <si>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</si>
  <si>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</si>
  <si>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</si>
  <si>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</si>
  <si>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</si>
  <si>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</si>
  <si>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</si>
  <si>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</si>
  <si>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</si>
  <si>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</si>
  <si>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</si>
  <si>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</si>
  <si>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</si>
  <si>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</si>
  <si>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</si>
  <si>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</si>
  <si>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</si>
  <si>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</si>
  <si>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</si>
  <si>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</si>
  <si>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</si>
  <si>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</si>
  <si>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</si>
  <si>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</si>
  <si>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</si>
  <si>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</si>
  <si>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</si>
  <si>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</si>
  <si>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</si>
  <si>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</si>
  <si>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</si>
  <si>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</si>
  <si>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</si>
  <si>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</si>
  <si>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</si>
  <si>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</si>
  <si>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</si>
  <si>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</si>
  <si>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</si>
  <si>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</si>
  <si>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</si>
  <si>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</si>
  <si>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</si>
  <si>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</si>
  <si>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</si>
  <si>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</si>
  <si>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</si>
  <si>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</si>
  <si>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</si>
  <si>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</si>
  <si>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</si>
  <si>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</si>
  <si>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</si>
  <si>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</si>
  <si>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</si>
  <si>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</si>
  <si>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</si>
  <si>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</si>
  <si>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</si>
  <si>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</si>
  <si>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</si>
  <si>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</si>
  <si>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</si>
  <si>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</si>
  <si>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</si>
  <si>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</si>
  <si>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</si>
  <si>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</si>
  <si>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</si>
  <si>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</si>
  <si>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</si>
  <si>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</si>
  <si>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</si>
  <si>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</si>
  <si>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</si>
  <si>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</si>
  <si>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</si>
  <si>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</si>
  <si>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</si>
  <si>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</si>
  <si>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</si>
  <si>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</si>
  <si>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</si>
  <si>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</si>
  <si>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</si>
  <si>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</si>
  <si>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</si>
  <si>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</si>
  <si>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</si>
  <si>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</si>
  <si>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</si>
  <si>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</si>
  <si>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</si>
  <si>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</si>
  <si>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</si>
  <si>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</si>
  <si>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</si>
  <si>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</si>
  <si>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</si>
  <si>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</si>
  <si>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</si>
  <si>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</si>
  <si>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</si>
  <si>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</si>
  <si>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</si>
  <si>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</si>
  <si>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</si>
  <si>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</si>
  <si>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</si>
  <si>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</si>
  <si>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</si>
  <si>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</si>
  <si>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</si>
  <si>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</si>
  <si>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</si>
  <si>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</si>
  <si>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</si>
  <si>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</si>
  <si>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</si>
  <si>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</si>
  <si>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</si>
  <si>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</si>
  <si>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</si>
  <si>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</si>
  <si>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</si>
  <si>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</si>
  <si>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</si>
  <si>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</si>
  <si>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</si>
  <si>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</si>
  <si>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</si>
  <si>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</si>
  <si>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</si>
  <si>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</si>
  <si>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</si>
  <si>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</si>
  <si>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</si>
  <si>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</si>
  <si>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</si>
  <si>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</si>
  <si>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</si>
  <si>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</si>
  <si>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</si>
  <si>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</si>
  <si>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</si>
  <si>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</si>
  <si>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</si>
  <si>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</si>
  <si>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</si>
  <si>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</si>
  <si>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</si>
  <si>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</si>
  <si>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</si>
  <si>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</si>
  <si>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</si>
  <si>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</si>
  <si>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</si>
  <si>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</si>
  <si>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</si>
  <si>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</si>
  <si>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</si>
  <si>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</si>
  <si>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</si>
  <si>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</si>
  <si>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</si>
  <si>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</si>
  <si>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</si>
  <si>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</si>
  <si>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</si>
  <si>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</si>
  <si>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</si>
  <si>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</si>
  <si>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</si>
  <si>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</si>
  <si>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</si>
  <si>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</si>
  <si>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</si>
  <si>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</si>
  <si>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</si>
  <si>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</si>
  <si>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</si>
  <si>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</si>
  <si>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</si>
  <si>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</si>
  <si>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</si>
  <si>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</si>
  <si>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</si>
  <si>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</si>
  <si>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</si>
  <si>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</si>
  <si>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</si>
  <si>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</si>
  <si>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</si>
  <si>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</si>
  <si>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</si>
  <si>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</si>
  <si>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</si>
  <si>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</si>
  <si>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</si>
  <si>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</si>
  <si>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</si>
  <si>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</si>
  <si>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</si>
  <si>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</si>
  <si>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</si>
  <si>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</si>
  <si>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</si>
  <si>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</si>
  <si>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</si>
  <si>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</si>
  <si>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</si>
  <si>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</si>
  <si>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</si>
  <si>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</si>
  <si>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</si>
  <si>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</si>
  <si>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</si>
  <si>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</si>
  <si>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</si>
  <si>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</si>
  <si>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</si>
  <si>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</si>
  <si>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</si>
  <si>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</si>
  <si>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</si>
  <si>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</si>
  <si>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</si>
  <si>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</si>
  <si>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</si>
  <si>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</si>
  <si>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</si>
  <si>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</si>
  <si>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</si>
  <si>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</si>
  <si>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</si>
  <si>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</si>
  <si>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</si>
  <si>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</si>
  <si>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</si>
  <si>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</si>
  <si>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</si>
  <si>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</si>
  <si>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</si>
  <si>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</si>
  <si>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</si>
  <si>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</si>
  <si>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</si>
  <si>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</si>
  <si>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</si>
  <si>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</si>
  <si>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</si>
  <si>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</si>
  <si>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</si>
  <si>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</si>
  <si>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</si>
  <si>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</si>
  <si>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</si>
  <si>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</si>
  <si>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</si>
  <si>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</si>
  <si>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</si>
  <si>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</si>
  <si>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</si>
  <si>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</si>
  <si>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</si>
  <si>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</si>
  <si>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</si>
  <si>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</si>
  <si>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</si>
  <si>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</si>
  <si>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</si>
  <si>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</si>
  <si>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</si>
  <si>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</si>
  <si>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</si>
  <si>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</si>
  <si>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</si>
  <si>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</si>
  <si>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</si>
  <si>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</si>
  <si>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</si>
  <si>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</si>
  <si>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</si>
  <si>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</si>
  <si>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</si>
  <si>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</si>
  <si>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</si>
  <si>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</si>
  <si>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</si>
  <si>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</si>
  <si>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</si>
  <si>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</si>
  <si>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</si>
  <si>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</si>
  <si>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</si>
  <si>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</si>
  <si>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</si>
  <si>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</si>
  <si>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</si>
  <si>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</si>
  <si>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</si>
  <si>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</si>
  <si>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</si>
  <si>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</si>
  <si>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</si>
  <si>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</si>
  <si>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</si>
  <si>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</si>
  <si>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</si>
  <si>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</si>
  <si>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</si>
  <si>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</si>
  <si>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</si>
  <si>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</si>
  <si>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</si>
  <si>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</si>
  <si>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</si>
  <si>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</si>
  <si>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</si>
  <si>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</si>
  <si>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</si>
  <si>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</si>
  <si>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</si>
  <si>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</si>
  <si>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</si>
  <si>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</si>
  <si>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</si>
  <si>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</si>
  <si>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</si>
  <si>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</si>
  <si>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</si>
  <si>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</si>
  <si>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</si>
  <si>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</si>
  <si>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</si>
  <si>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</si>
  <si>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</si>
  <si>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</si>
  <si>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</si>
  <si>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</si>
  <si>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</si>
  <si>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</si>
  <si>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</si>
  <si>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</si>
  <si>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</si>
  <si>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</si>
  <si>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</si>
  <si>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</si>
  <si>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</si>
  <si>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</si>
  <si>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</si>
  <si>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</si>
  <si>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</si>
  <si>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</si>
  <si>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</si>
  <si>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</si>
  <si>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</si>
  <si>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</si>
  <si>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</si>
  <si>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</si>
  <si>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</si>
  <si>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</si>
  <si>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</si>
  <si>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</si>
  <si>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</si>
  <si>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</si>
  <si>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</si>
  <si>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</si>
  <si>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</si>
  <si>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</si>
  <si>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</si>
  <si>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</si>
  <si>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</si>
  <si>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</si>
  <si>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</si>
  <si>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</si>
  <si>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</si>
  <si>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</si>
  <si>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</si>
  <si>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</si>
  <si>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</si>
  <si>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</si>
  <si>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</si>
  <si>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</si>
  <si>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</si>
  <si>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</si>
  <si>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</si>
  <si>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</si>
  <si>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</si>
  <si>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</si>
  <si>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</si>
  <si>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</si>
  <si>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</si>
  <si>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</si>
  <si>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</si>
  <si>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</si>
  <si>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</si>
  <si>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</si>
  <si>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</si>
  <si>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</si>
  <si>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</si>
  <si>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</si>
  <si>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</si>
  <si>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</si>
  <si>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</si>
  <si>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</si>
  <si>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</si>
  <si>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</si>
  <si>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</si>
  <si>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</si>
  <si>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</si>
  <si>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</si>
  <si>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</si>
  <si>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</si>
  <si>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</si>
  <si>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</si>
  <si>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</si>
  <si>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</si>
  <si>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</si>
  <si>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</si>
  <si>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</si>
  <si>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</si>
  <si>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</si>
  <si>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</si>
  <si>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</si>
  <si>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</si>
  <si>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</si>
  <si>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</si>
  <si>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</si>
  <si>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</si>
  <si>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</si>
  <si>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</si>
  <si>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</si>
  <si>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</si>
  <si>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</si>
  <si>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</si>
  <si>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</si>
  <si>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</si>
  <si>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</si>
  <si>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</si>
  <si>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</si>
  <si>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</si>
  <si>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</si>
  <si>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</si>
  <si>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</si>
  <si>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</si>
  <si>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</si>
  <si>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</si>
  <si>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</si>
  <si>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</si>
  <si>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</si>
  <si>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</si>
  <si>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</si>
  <si>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</si>
  <si>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</si>
  <si>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</si>
  <si>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</si>
  <si>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</si>
  <si>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</si>
  <si>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</si>
  <si>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</si>
  <si>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</si>
  <si>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</si>
  <si>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</si>
  <si>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</si>
  <si>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</si>
  <si>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</si>
  <si>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</si>
  <si>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</si>
  <si>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</si>
  <si>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</si>
  <si>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</si>
  <si>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</si>
  <si>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</si>
  <si>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</si>
  <si>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</si>
  <si>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</si>
  <si>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</si>
  <si>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</si>
  <si>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</si>
  <si>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</si>
  <si>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</si>
  <si>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</si>
  <si>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</si>
  <si>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</si>
  <si>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</si>
  <si>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</si>
  <si>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</si>
  <si>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</si>
  <si>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</si>
  <si>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</si>
  <si>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</si>
  <si>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</si>
  <si>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</si>
  <si>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</si>
  <si>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</si>
  <si>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</si>
  <si>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</si>
  <si>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</si>
  <si>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</si>
  <si>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</si>
  <si>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</si>
  <si>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</si>
  <si>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</si>
  <si>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</si>
  <si>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</si>
  <si>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</si>
  <si>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</si>
  <si>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</si>
  <si>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</si>
  <si>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</si>
  <si>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</si>
  <si>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</si>
  <si>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</si>
  <si>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</si>
  <si>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</si>
  <si>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</si>
  <si>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</si>
  <si>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</si>
  <si>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</si>
  <si>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</si>
  <si>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</si>
  <si>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</si>
  <si>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</si>
  <si>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</si>
  <si>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</si>
  <si>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</si>
  <si>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</si>
  <si>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</si>
  <si>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</si>
  <si>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</si>
  <si>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</si>
  <si>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</si>
  <si>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</si>
  <si>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</si>
  <si>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</si>
  <si>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</si>
  <si>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</si>
  <si>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</si>
  <si>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</si>
  <si>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</si>
  <si>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</si>
  <si>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</si>
  <si>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</si>
  <si>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</si>
  <si>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</si>
  <si>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</si>
  <si>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</si>
  <si>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</si>
  <si>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</si>
  <si>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</si>
  <si>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</si>
  <si>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</si>
  <si>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</si>
  <si>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</si>
  <si>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</si>
  <si>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</si>
  <si>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</si>
  <si>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</si>
  <si>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</si>
  <si>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</si>
  <si>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</si>
  <si>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</si>
  <si>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</si>
  <si>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</si>
  <si>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</si>
  <si>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</si>
  <si>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</si>
  <si>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</si>
  <si>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</si>
  <si>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</si>
  <si>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</si>
  <si>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</si>
  <si>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</si>
  <si>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</si>
  <si>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</si>
  <si>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</si>
  <si>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</si>
  <si>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</si>
  <si>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</si>
  <si>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</si>
  <si>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</si>
  <si>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</si>
  <si>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</si>
  <si>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</si>
  <si>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</si>
  <si>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</si>
  <si>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</si>
  <si>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</si>
  <si>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</si>
  <si>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</si>
  <si>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</si>
  <si>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</si>
  <si>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</si>
  <si>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</si>
  <si>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</si>
  <si>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</si>
  <si>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</si>
  <si>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</si>
  <si>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</si>
  <si>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</si>
  <si>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</si>
  <si>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</si>
  <si>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</si>
  <si>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</si>
  <si>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</si>
  <si>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</si>
  <si>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</si>
  <si>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</si>
  <si>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</si>
  <si>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</si>
  <si>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</si>
  <si>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</si>
  <si>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</si>
  <si>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</si>
  <si>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</si>
  <si>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</si>
  <si>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</si>
  <si>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</si>
  <si>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</si>
  <si>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</si>
  <si>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</si>
  <si>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</si>
  <si>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</si>
  <si>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</si>
  <si>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</si>
  <si>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</si>
  <si>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</si>
  <si>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</si>
  <si>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</si>
  <si>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</si>
  <si>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</si>
  <si>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</si>
  <si>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</si>
  <si>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</si>
  <si>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</si>
  <si>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</si>
  <si>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</si>
  <si>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</si>
  <si>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</si>
  <si>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</si>
  <si>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</si>
  <si>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</si>
  <si>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</si>
  <si>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</si>
  <si>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</si>
  <si>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</si>
  <si>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</si>
  <si>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</si>
  <si>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</si>
  <si>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</si>
  <si>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</si>
  <si>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</si>
  <si>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</si>
  <si>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</si>
  <si>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</si>
  <si>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</si>
  <si>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</si>
  <si>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</si>
  <si>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</si>
  <si>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</si>
  <si>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</si>
  <si>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</si>
  <si>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</si>
  <si>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</si>
  <si>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</si>
  <si>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</si>
  <si>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</si>
  <si>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</si>
  <si>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</si>
  <si>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</si>
  <si>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</si>
  <si>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</si>
  <si>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</si>
  <si>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</si>
  <si>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</si>
  <si>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</si>
  <si>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</si>
  <si>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</si>
  <si>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</si>
  <si>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</si>
  <si>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</si>
  <si>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</si>
  <si>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</si>
  <si>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</si>
  <si>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</si>
  <si>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</si>
  <si>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</si>
  <si>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</si>
  <si>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</si>
  <si>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</si>
  <si>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</si>
  <si>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</si>
  <si>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</si>
  <si>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</si>
  <si>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</si>
  <si>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</si>
  <si>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</si>
  <si>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</si>
  <si>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</si>
  <si>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</si>
  <si>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</si>
  <si>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</si>
  <si>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</si>
  <si>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</si>
  <si>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</si>
  <si>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</si>
  <si>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</si>
  <si>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</si>
  <si>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</si>
  <si>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</si>
  <si>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</si>
  <si>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</si>
  <si>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</si>
  <si>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</si>
  <si>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</si>
  <si>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</si>
  <si>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</si>
  <si>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</si>
  <si>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</si>
  <si>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</si>
  <si>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</si>
  <si>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</si>
  <si>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</si>
  <si>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</si>
  <si>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</si>
  <si>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</si>
  <si>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</si>
  <si>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</si>
  <si>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</si>
  <si>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</si>
  <si>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</si>
  <si>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</si>
  <si>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</si>
  <si>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</si>
  <si>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</si>
  <si>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</si>
  <si>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</si>
  <si>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</si>
  <si>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</si>
  <si>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</si>
  <si>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</si>
  <si>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</si>
  <si>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</si>
  <si>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</si>
  <si>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</si>
  <si>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</si>
  <si>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</si>
  <si>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</si>
  <si>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</si>
  <si>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</si>
  <si>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</si>
  <si>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</si>
  <si>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</si>
  <si>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</si>
  <si>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</si>
  <si>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</si>
  <si>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</si>
  <si>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</si>
  <si>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</si>
  <si>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</si>
  <si>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</si>
  <si>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</si>
  <si>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</si>
  <si>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</si>
  <si>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</si>
  <si>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</si>
  <si>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</si>
  <si>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</si>
  <si>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</si>
  <si>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</si>
  <si>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</si>
  <si>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</si>
  <si>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</si>
  <si>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</si>
  <si>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</si>
  <si>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</si>
  <si>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</si>
  <si>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</si>
  <si>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</si>
  <si>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</si>
  <si>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</si>
  <si>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</si>
  <si>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</si>
  <si>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</si>
  <si>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</si>
  <si>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</si>
  <si>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</si>
  <si>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</si>
  <si>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</si>
  <si>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</si>
  <si>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</si>
  <si>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</si>
  <si>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</si>
  <si>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</si>
  <si>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</si>
  <si>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</si>
  <si>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</si>
  <si>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</si>
  <si>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</si>
  <si>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</si>
  <si>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</si>
  <si>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</si>
  <si>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</si>
  <si>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</si>
  <si>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</si>
  <si>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</si>
  <si>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</si>
  <si>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</si>
  <si>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</si>
  <si>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</si>
  <si>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</si>
  <si>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</si>
  <si>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</si>
  <si>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</si>
  <si>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</si>
  <si>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</si>
  <si>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</si>
  <si>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</si>
  <si>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</si>
  <si>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</si>
  <si>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</si>
  <si>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</si>
  <si>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</si>
  <si>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</si>
  <si>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</si>
  <si>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</si>
  <si>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</si>
  <si>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</si>
  <si>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</si>
  <si>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</si>
  <si>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</si>
  <si>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</si>
  <si>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</si>
  <si>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</si>
  <si>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</si>
  <si>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</si>
  <si>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</si>
  <si>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</si>
  <si>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</si>
  <si>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</si>
  <si>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</si>
  <si>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</si>
  <si>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</si>
  <si>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</si>
  <si>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</si>
  <si>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</si>
  <si>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</si>
  <si>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</si>
  <si>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</si>
  <si>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</si>
  <si>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</si>
  <si>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</si>
  <si>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</si>
  <si>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</si>
  <si>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</si>
  <si>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</si>
  <si>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</si>
  <si>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</si>
  <si>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</si>
  <si>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</si>
  <si>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</si>
  <si>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</si>
  <si>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</si>
  <si>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</si>
  <si>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</si>
  <si>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</si>
  <si>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</si>
  <si>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</si>
  <si>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</si>
  <si>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</si>
  <si>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</si>
  <si>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</si>
  <si>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</si>
  <si>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</si>
  <si>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</si>
  <si>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</si>
  <si>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</si>
  <si>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</si>
  <si>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</si>
  <si>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</si>
  <si>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</si>
  <si>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</si>
  <si>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</si>
  <si>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</si>
  <si>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</si>
  <si>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</si>
  <si>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</si>
  <si>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</si>
  <si>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</si>
  <si>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</si>
  <si>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</si>
  <si>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</si>
  <si>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</si>
  <si>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</si>
  <si>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</si>
  <si>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</si>
  <si>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</si>
  <si>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</si>
  <si>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</si>
  <si>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</si>
  <si>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</si>
  <si>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</si>
  <si>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</si>
  <si>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</si>
  <si>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</si>
  <si>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</si>
  <si>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</si>
  <si>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</si>
  <si>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</si>
  <si>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</si>
  <si>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</si>
  <si>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</si>
  <si>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</si>
  <si>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</si>
  <si>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</si>
  <si>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</si>
  <si>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</si>
  <si>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</si>
  <si>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</si>
  <si>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</si>
  <si>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</si>
  <si>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</si>
  <si>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</si>
  <si>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</si>
  <si>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</si>
  <si>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</si>
  <si>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</si>
  <si>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</si>
  <si>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</si>
  <si>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</si>
  <si>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</si>
  <si>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</si>
  <si>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</si>
  <si>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</si>
  <si>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</si>
  <si>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</si>
  <si>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</si>
  <si>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</si>
  <si>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</si>
  <si>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</si>
  <si>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</si>
  <si>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</si>
  <si>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</si>
  <si>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</si>
  <si>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</si>
  <si>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</si>
  <si>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</si>
  <si>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</si>
  <si>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</si>
  <si>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</si>
  <si>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</si>
  <si>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</si>
  <si>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</si>
  <si>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</si>
  <si>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</si>
  <si>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</si>
  <si>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</si>
  <si>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</si>
  <si>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</si>
  <si>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</si>
  <si>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</si>
  <si>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</si>
  <si>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</si>
  <si>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</si>
  <si>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</si>
  <si>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</si>
  <si>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</si>
  <si>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</si>
  <si>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</si>
  <si>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</si>
  <si>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</si>
  <si>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</si>
  <si>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</si>
  <si>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</si>
  <si>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</si>
  <si>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</si>
  <si>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</si>
  <si>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</si>
  <si>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</si>
  <si>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</si>
  <si>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</si>
  <si>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</si>
  <si>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</si>
  <si>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</si>
  <si>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</si>
  <si>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</si>
  <si>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</si>
  <si>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</si>
  <si>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</si>
  <si>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</si>
  <si>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</si>
  <si>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</si>
  <si>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</si>
  <si>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</si>
  <si>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</si>
  <si>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</si>
  <si>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</si>
  <si>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</si>
  <si>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</si>
  <si>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</si>
  <si>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</si>
  <si>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</si>
  <si>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</si>
  <si>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</si>
  <si>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</si>
  <si>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</si>
  <si>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</si>
  <si>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</si>
  <si>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</si>
  <si>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</si>
  <si>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</si>
  <si>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</si>
  <si>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</si>
  <si>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</si>
  <si>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</si>
  <si>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</si>
  <si>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</si>
  <si>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</si>
  <si>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</si>
  <si>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</si>
  <si>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</si>
  <si>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</si>
  <si>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</si>
  <si>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</si>
  <si>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</si>
  <si>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</si>
  <si>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</si>
  <si>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</si>
  <si>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</si>
  <si>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</si>
  <si>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</si>
  <si>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</si>
  <si>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</si>
  <si>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</si>
  <si>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</si>
  <si>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</si>
  <si>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</si>
  <si>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</si>
  <si>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</si>
  <si>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</si>
  <si>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</si>
  <si>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</si>
  <si>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</si>
  <si>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</si>
  <si>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</si>
  <si>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</si>
  <si>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</si>
  <si>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</si>
  <si>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</si>
  <si>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</si>
  <si>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</si>
  <si>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</si>
  <si>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</si>
  <si>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</si>
  <si>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</si>
  <si>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</si>
  <si>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</si>
  <si>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</si>
  <si>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</si>
  <si>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</si>
  <si>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</si>
  <si>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</si>
  <si>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</si>
  <si>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</si>
  <si>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</si>
  <si>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</si>
  <si>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</si>
  <si>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</si>
  <si>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</si>
  <si>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</si>
  <si>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</si>
  <si>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</si>
  <si>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</si>
  <si>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</si>
  <si>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</si>
  <si>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</si>
  <si>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</si>
  <si>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</si>
  <si>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</si>
  <si>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</si>
  <si>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</si>
  <si>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</si>
  <si>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</si>
  <si>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</si>
  <si>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</si>
  <si>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</si>
  <si>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</si>
  <si>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</si>
  <si>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</si>
  <si>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</si>
  <si>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</si>
  <si>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</si>
  <si>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</si>
  <si>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</si>
  <si>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</si>
  <si>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</si>
  <si>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</si>
  <si>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</si>
  <si>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</si>
  <si>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</si>
  <si>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</si>
  <si>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</si>
  <si>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</si>
  <si>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</si>
  <si>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</si>
  <si>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</si>
  <si>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</si>
  <si>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</si>
  <si>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</si>
  <si>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</si>
  <si>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</si>
  <si>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</si>
  <si>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</si>
  <si>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</si>
  <si>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</si>
  <si>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</si>
  <si>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</si>
  <si>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</si>
  <si>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</si>
  <si>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</si>
  <si>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</si>
  <si>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</si>
  <si>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</si>
  <si>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</si>
  <si>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</si>
  <si>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</si>
  <si>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</si>
  <si>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</si>
  <si>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</si>
  <si>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</si>
  <si>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</si>
  <si>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</si>
  <si>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</si>
  <si>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</si>
  <si>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</si>
  <si>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</si>
  <si>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</si>
  <si>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</si>
  <si>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</si>
  <si>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</si>
  <si>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</si>
  <si>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</si>
  <si>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</si>
  <si>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</si>
  <si>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</si>
  <si>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</si>
  <si>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</si>
  <si>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</si>
  <si>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</si>
  <si>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</si>
  <si>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</si>
  <si>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</si>
  <si>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</si>
  <si>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</si>
  <si>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</si>
  <si>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</si>
  <si>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</si>
  <si>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</si>
  <si>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</si>
  <si>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</si>
  <si>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</si>
  <si>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</si>
  <si>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</si>
  <si>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</si>
  <si>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</si>
  <si>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</si>
  <si>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</si>
  <si>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</si>
  <si>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</si>
  <si>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</si>
  <si>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</si>
  <si>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</si>
  <si>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</si>
  <si>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</si>
  <si>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</si>
  <si>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</si>
  <si>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</si>
  <si>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</si>
  <si>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</si>
  <si>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</si>
  <si>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</si>
  <si>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</si>
  <si>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</si>
  <si>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</si>
  <si>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</si>
  <si>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</si>
  <si>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</si>
  <si>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</si>
  <si>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</si>
  <si>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</si>
  <si>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</si>
  <si>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</si>
  <si>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</si>
  <si>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</si>
  <si>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</si>
  <si>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</si>
  <si>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</si>
  <si>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</si>
  <si>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</si>
  <si>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</si>
  <si>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</si>
  <si>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</si>
  <si>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</si>
  <si>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</si>
  <si>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</si>
  <si>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</si>
  <si>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</si>
  <si>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</si>
  <si>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</si>
  <si>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</si>
  <si>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</si>
  <si>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</si>
  <si>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</si>
  <si>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</si>
  <si>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</si>
  <si>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</si>
  <si>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</si>
  <si>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</si>
  <si>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</si>
  <si>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</si>
  <si>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</si>
  <si>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</si>
  <si>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</si>
  <si>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</si>
  <si>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</si>
  <si>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</si>
  <si>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</si>
  <si>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</si>
  <si>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</si>
  <si>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</si>
  <si>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</si>
  <si>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</si>
  <si>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</si>
  <si>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</si>
  <si>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</si>
  <si>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</si>
  <si>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</si>
  <si>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</si>
  <si>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</si>
  <si>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</si>
  <si>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</si>
  <si>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</si>
  <si>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</si>
  <si>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</si>
  <si>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</si>
  <si>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</si>
  <si>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</si>
  <si>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</si>
  <si>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</si>
  <si>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</si>
  <si>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</si>
  <si>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</si>
  <si>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</si>
  <si>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</si>
  <si>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</si>
  <si>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</si>
  <si>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</si>
  <si>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</si>
  <si>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</si>
  <si>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</si>
  <si>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</si>
  <si>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</si>
  <si>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</si>
  <si>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</si>
  <si>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</si>
  <si>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</si>
  <si>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</si>
  <si>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</si>
  <si>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</si>
  <si>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</si>
  <si>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</si>
  <si>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</si>
  <si>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</si>
  <si>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</si>
  <si>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</si>
  <si>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</si>
  <si>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</si>
  <si>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</si>
  <si>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</si>
  <si>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</si>
  <si>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</si>
  <si>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</si>
  <si>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</si>
  <si>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</si>
  <si>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</si>
  <si>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</si>
  <si>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</si>
  <si>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</si>
  <si>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</si>
  <si>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</si>
  <si>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</si>
  <si>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</si>
  <si>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</si>
  <si>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</si>
  <si>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</si>
  <si>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</si>
  <si>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</si>
  <si>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</si>
  <si>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</si>
  <si>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</si>
  <si>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</si>
  <si>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</si>
  <si>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</si>
  <si>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</si>
  <si>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</si>
  <si>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</si>
  <si>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</si>
  <si>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</si>
  <si>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</si>
  <si>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</si>
  <si>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</si>
  <si>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</si>
  <si>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</si>
  <si>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</si>
  <si>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</si>
  <si>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</si>
  <si>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</si>
  <si>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</si>
  <si>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</si>
  <si>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</si>
  <si>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</si>
  <si>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</si>
  <si>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</si>
  <si>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</si>
  <si>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</si>
  <si>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</si>
  <si>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</si>
  <si>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</si>
  <si>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</si>
  <si>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</si>
  <si>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</si>
  <si>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</si>
  <si>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</si>
  <si>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</si>
  <si>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</si>
  <si>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</si>
  <si>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</si>
  <si>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</si>
  <si>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</si>
  <si>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</si>
  <si>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</si>
  <si>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</si>
  <si>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</si>
  <si>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</si>
  <si>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</si>
  <si>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</si>
  <si>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</si>
  <si>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</si>
  <si>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</si>
  <si>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</si>
  <si>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</si>
  <si>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</si>
  <si>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</si>
  <si>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</si>
  <si>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</si>
  <si>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</si>
  <si>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</si>
  <si>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</si>
  <si>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</si>
  <si>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</si>
  <si>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</si>
  <si>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</si>
  <si>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</si>
  <si>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</si>
  <si>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</si>
  <si>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</si>
  <si>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</si>
  <si>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</si>
  <si>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</si>
  <si>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</si>
  <si>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</si>
  <si>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</si>
  <si>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</si>
  <si>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</si>
  <si>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</si>
  <si>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</si>
  <si>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</si>
  <si>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</si>
  <si>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</si>
  <si>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</si>
  <si>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</si>
  <si>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</si>
  <si>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</si>
  <si>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</si>
  <si>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</si>
  <si>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</si>
  <si>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</si>
  <si>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</si>
  <si>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</si>
  <si>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</si>
  <si>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</si>
  <si>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</si>
  <si>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</si>
  <si>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</si>
  <si>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</si>
  <si>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</si>
  <si>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</si>
  <si>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</si>
  <si>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</si>
  <si>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</si>
  <si>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</si>
  <si>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</si>
  <si>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</si>
  <si>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</si>
  <si>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</si>
  <si>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</si>
  <si>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</si>
  <si>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</si>
  <si>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</si>
  <si>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</si>
  <si>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</si>
  <si>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</si>
  <si>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</si>
  <si>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</si>
  <si>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</si>
  <si>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</si>
  <si>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</si>
  <si>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</si>
  <si>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</si>
  <si>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</si>
  <si>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</si>
  <si>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</si>
  <si>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</si>
  <si>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</si>
  <si>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</si>
  <si>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</si>
  <si>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</si>
  <si>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</si>
  <si>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</si>
  <si>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</si>
  <si>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</si>
  <si>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</si>
  <si>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</si>
  <si>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</si>
  <si>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</si>
  <si>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</si>
  <si>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</si>
  <si>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</si>
  <si>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</si>
  <si>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</si>
  <si>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</si>
  <si>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</si>
  <si>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</si>
  <si>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</si>
  <si>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</si>
  <si>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</si>
  <si>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</si>
  <si>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</si>
  <si>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</si>
  <si>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</si>
  <si>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</si>
  <si>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</si>
  <si>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</si>
  <si>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</si>
  <si>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</si>
  <si>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</si>
  <si>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</si>
  <si>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</si>
  <si>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</si>
  <si>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</si>
  <si>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</si>
  <si>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</si>
  <si>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</si>
  <si>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</si>
  <si>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</si>
  <si>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</si>
  <si>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</si>
  <si>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</si>
  <si>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</si>
  <si>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</si>
  <si>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</si>
  <si>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</si>
  <si>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</si>
  <si>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</si>
  <si>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</si>
  <si>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</si>
  <si>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</si>
  <si>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</si>
  <si>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</si>
  <si>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</si>
  <si>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</si>
  <si>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</si>
  <si>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</si>
  <si>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</si>
  <si>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</si>
  <si>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</si>
  <si>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</si>
  <si>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</si>
  <si>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</si>
  <si>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</si>
  <si>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</si>
  <si>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</si>
  <si>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</si>
  <si>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</si>
  <si>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</si>
  <si>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</si>
  <si>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</si>
  <si>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</si>
  <si>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</si>
  <si>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</si>
  <si>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</si>
  <si>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</si>
  <si>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</si>
  <si>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</si>
  <si>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</si>
  <si>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</si>
  <si>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</si>
  <si>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</si>
  <si>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</si>
  <si>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</si>
  <si>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</si>
  <si>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</si>
  <si>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</si>
  <si>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</si>
  <si>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</si>
  <si>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</si>
  <si>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</si>
  <si>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</si>
  <si>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</si>
  <si>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</si>
  <si>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</si>
  <si>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</si>
  <si>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</si>
  <si>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</si>
  <si>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</si>
  <si>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</si>
  <si>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</si>
  <si>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</si>
  <si>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</si>
  <si>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</si>
  <si>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</si>
  <si>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</si>
  <si>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</si>
  <si>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</si>
  <si>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</si>
  <si>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</si>
  <si>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</si>
  <si>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</si>
  <si>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</si>
  <si>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</si>
  <si>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</si>
  <si>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</si>
  <si>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</si>
  <si>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</si>
  <si>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</si>
  <si>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</si>
  <si>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</si>
  <si>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</si>
  <si>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</si>
  <si>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</si>
  <si>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</si>
  <si>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</si>
  <si>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</si>
  <si>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</si>
  <si>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</si>
  <si>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</si>
  <si>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</si>
  <si>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</si>
  <si>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</si>
  <si>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</si>
  <si>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</si>
  <si>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</si>
  <si>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</si>
  <si>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</si>
  <si>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</si>
  <si>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</si>
  <si>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</si>
  <si>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</si>
  <si>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</si>
  <si>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</si>
  <si>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</si>
  <si>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</si>
  <si>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</si>
  <si>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</si>
  <si>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</si>
  <si>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</si>
  <si>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</si>
  <si>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</si>
  <si>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</si>
  <si>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</si>
  <si>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</si>
  <si>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</si>
  <si>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</si>
  <si>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</si>
  <si>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</si>
  <si>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</si>
  <si>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</si>
  <si>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</si>
  <si>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</si>
  <si>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</si>
  <si>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</si>
  <si>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</si>
  <si>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</si>
  <si>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</si>
  <si>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</si>
  <si>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</si>
  <si>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</si>
  <si>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</si>
  <si>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</si>
  <si>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</si>
  <si>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</si>
  <si>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</si>
  <si>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</si>
  <si>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</si>
  <si>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</si>
  <si>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</si>
  <si>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</si>
  <si>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</si>
  <si>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</si>
  <si>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</si>
  <si>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</si>
  <si>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</si>
  <si>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</si>
  <si>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</si>
  <si>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</si>
  <si>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</si>
  <si>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</si>
  <si>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</si>
  <si>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</si>
  <si>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</si>
  <si>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</si>
  <si>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</si>
  <si>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</si>
  <si>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</si>
  <si>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</si>
  <si>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</si>
  <si>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</si>
  <si>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</si>
  <si>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</si>
  <si>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</si>
  <si>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</si>
  <si>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</si>
  <si>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</si>
  <si>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</si>
  <si>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</si>
  <si>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</si>
  <si>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</si>
  <si>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</si>
  <si>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</si>
  <si>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</si>
  <si>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</si>
  <si>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</si>
  <si>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</si>
  <si>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</si>
  <si>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</si>
  <si>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</si>
  <si>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</si>
  <si>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</si>
  <si>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</si>
  <si>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</si>
  <si>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</si>
  <si>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</si>
  <si>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</si>
  <si>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</si>
  <si>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</si>
  <si>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</si>
  <si>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</si>
  <si>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</si>
  <si>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</si>
  <si>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</si>
  <si>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</si>
  <si>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</si>
  <si>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</si>
  <si>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</si>
  <si>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</si>
  <si>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</si>
  <si>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</si>
  <si>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</si>
  <si>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</si>
  <si>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</si>
  <si>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</si>
  <si>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</si>
  <si>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</si>
  <si>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</si>
  <si>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</si>
  <si>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</si>
  <si>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</si>
  <si>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</si>
  <si>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</si>
  <si>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</si>
  <si>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</si>
  <si>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</si>
  <si>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</si>
  <si>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</si>
  <si>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</si>
  <si>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</si>
  <si>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</si>
  <si>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</si>
  <si>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</si>
  <si>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</si>
  <si>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</si>
  <si>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</si>
  <si>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</si>
  <si>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</si>
  <si>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</si>
  <si>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</si>
  <si>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</si>
  <si>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</si>
  <si>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</si>
  <si>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</si>
  <si>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</si>
  <si>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</si>
  <si>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</si>
  <si>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</si>
  <si>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</si>
  <si>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</si>
  <si>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</si>
  <si>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</si>
  <si>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</si>
  <si>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</si>
  <si>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</si>
  <si>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</si>
  <si>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</si>
  <si>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</si>
  <si>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</si>
  <si>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</si>
  <si>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</si>
  <si>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</si>
  <si>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</si>
  <si>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</si>
  <si>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</si>
  <si>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</si>
  <si>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</si>
  <si>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</si>
  <si>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</si>
  <si>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</si>
  <si>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</si>
  <si>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</si>
  <si>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</si>
  <si>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</si>
  <si>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</si>
  <si>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</si>
  <si>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</si>
  <si>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</si>
  <si>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</si>
  <si>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</si>
  <si>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</si>
  <si>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</si>
  <si>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</si>
  <si>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</si>
  <si>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</si>
  <si>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</si>
  <si>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</si>
  <si>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</si>
  <si>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</si>
  <si>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</si>
  <si>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</si>
  <si>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</si>
  <si>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</si>
  <si>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</si>
  <si>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</si>
  <si>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</si>
  <si>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</si>
  <si>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</si>
  <si>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</si>
  <si>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</si>
  <si>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</si>
  <si>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</si>
  <si>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</si>
  <si>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</si>
  <si>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</si>
  <si>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</si>
  <si>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</si>
  <si>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</si>
  <si>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</si>
  <si>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</si>
  <si>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</si>
  <si>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</si>
  <si>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</si>
  <si>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</si>
  <si>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</si>
  <si>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</si>
  <si>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</si>
  <si>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</si>
  <si>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</si>
  <si>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</si>
  <si>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</si>
  <si>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</si>
  <si>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</si>
  <si>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</si>
  <si>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</si>
  <si>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</si>
  <si>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</si>
  <si>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</si>
  <si>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</si>
  <si>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</si>
  <si>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</si>
  <si>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</si>
  <si>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</si>
  <si>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</si>
  <si>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</si>
  <si>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</si>
  <si>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</si>
  <si>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</si>
  <si>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</si>
  <si>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</si>
  <si>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</si>
  <si>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</si>
  <si>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</si>
  <si>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</si>
  <si>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</si>
  <si>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</si>
  <si>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</si>
  <si>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</si>
  <si>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</si>
  <si>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</si>
  <si>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</si>
  <si>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</si>
  <si>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</si>
  <si>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</si>
  <si>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</si>
  <si>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</si>
  <si>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</si>
  <si>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</si>
  <si>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</si>
  <si>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</si>
  <si>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</si>
  <si>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</si>
  <si>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</si>
  <si>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</si>
  <si>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</si>
  <si>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</si>
  <si>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</si>
  <si>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</si>
  <si>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</si>
  <si>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</si>
  <si>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</si>
  <si>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</si>
  <si>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</si>
  <si>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</si>
  <si>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</si>
  <si>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</si>
  <si>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</si>
  <si>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</si>
  <si>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</si>
  <si>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</si>
  <si>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</si>
  <si>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</si>
  <si>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</si>
  <si>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</si>
  <si>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</si>
  <si>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</si>
  <si>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</si>
  <si>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</si>
  <si>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</si>
  <si>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</si>
  <si>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</si>
  <si>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</si>
  <si>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</si>
  <si>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</si>
  <si>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</si>
  <si>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</si>
  <si>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</si>
  <si>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</si>
  <si>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</si>
  <si>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</si>
  <si>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</si>
  <si>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</si>
  <si>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</si>
  <si>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</si>
  <si>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</si>
  <si>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</si>
  <si>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</si>
  <si>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</si>
  <si>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</si>
  <si>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</si>
  <si>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</si>
  <si>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</si>
  <si>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</si>
  <si>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</si>
  <si>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</si>
  <si>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</si>
  <si>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</si>
  <si>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</si>
  <si>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</si>
  <si>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</si>
  <si>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</si>
  <si>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</si>
  <si>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</si>
  <si>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</si>
  <si>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</si>
  <si>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</si>
  <si>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</si>
  <si>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</si>
  <si>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</si>
  <si>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</si>
  <si>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</si>
  <si>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</si>
  <si>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</si>
  <si>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</si>
  <si>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</si>
  <si>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</si>
  <si>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</si>
  <si>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</si>
  <si>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</si>
  <si>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</si>
  <si>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</si>
  <si>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</si>
  <si>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</si>
  <si>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</si>
  <si>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</si>
  <si>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</si>
  <si>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</si>
  <si>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</si>
  <si>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</si>
  <si>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</si>
  <si>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</si>
  <si>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</si>
  <si>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</si>
  <si>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</si>
  <si>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</si>
  <si>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</si>
  <si>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</si>
  <si>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</si>
  <si>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</si>
  <si>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</si>
  <si>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</si>
  <si>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</si>
  <si>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</si>
  <si>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</si>
  <si>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</si>
  <si>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</si>
  <si>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</si>
  <si>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</si>
  <si>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</si>
  <si>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</si>
  <si>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</si>
  <si>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</si>
  <si>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</si>
  <si>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</si>
  <si>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</si>
  <si>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</si>
  <si>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</si>
  <si>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</si>
  <si>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</si>
  <si>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</si>
  <si>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</si>
  <si>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</si>
  <si>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</si>
  <si>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</si>
  <si>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</si>
  <si>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</si>
  <si>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</si>
  <si>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</si>
  <si>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</si>
  <si>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</si>
  <si>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</si>
  <si>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</si>
  <si>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</si>
  <si>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</si>
  <si>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</si>
  <si>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</si>
  <si>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</si>
  <si>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</si>
  <si>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</si>
  <si>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</si>
  <si>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</si>
  <si>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</si>
  <si>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</si>
  <si>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</si>
  <si>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</si>
  <si>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</si>
  <si>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</si>
  <si>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</si>
  <si>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</si>
  <si>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</si>
  <si>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</si>
  <si>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</si>
  <si>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</si>
  <si>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</si>
  <si>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</si>
  <si>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</si>
  <si>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</si>
  <si>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</si>
  <si>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</si>
  <si>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</si>
  <si>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</si>
  <si>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</si>
  <si>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</si>
  <si>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</si>
  <si>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</si>
  <si>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</si>
  <si>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</si>
  <si>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</si>
  <si>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</si>
  <si>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</si>
  <si>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</si>
  <si>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</si>
  <si>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</si>
  <si>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</si>
  <si>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</si>
  <si>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</si>
  <si>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</si>
  <si>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</si>
  <si>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</si>
  <si>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</si>
  <si>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</si>
  <si>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</si>
  <si>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</si>
  <si>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</si>
  <si>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</si>
  <si>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</si>
  <si>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</si>
  <si>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</si>
  <si>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</si>
  <si>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</si>
  <si>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</si>
  <si>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</si>
  <si>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</si>
  <si>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</si>
  <si>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</si>
  <si>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</si>
  <si>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</si>
  <si>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</si>
  <si>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</si>
  <si>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</si>
  <si>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</si>
  <si>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</si>
  <si>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</si>
  <si>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</si>
  <si>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</si>
  <si>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</si>
  <si>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</si>
  <si>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</si>
  <si>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</si>
  <si>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</si>
  <si>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</si>
  <si>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</si>
  <si>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</si>
  <si>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</si>
  <si>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</si>
  <si>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</si>
  <si>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</si>
  <si>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</si>
  <si>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</si>
  <si>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</si>
  <si>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</si>
  <si>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</si>
  <si>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</si>
  <si>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</si>
  <si>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</si>
  <si>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</si>
  <si>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</si>
  <si>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</si>
  <si>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</si>
  <si>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</si>
  <si>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</si>
  <si>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</si>
  <si>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</si>
  <si>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</si>
  <si>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</si>
  <si>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</si>
  <si>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</si>
  <si>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</si>
  <si>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</si>
  <si>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</si>
  <si>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</si>
  <si>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</si>
  <si>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</si>
  <si>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</si>
  <si>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</si>
  <si>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</si>
  <si>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</si>
  <si>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</si>
  <si>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</si>
  <si>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</si>
  <si>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</si>
  <si>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</si>
  <si>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</si>
  <si>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</si>
  <si>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</si>
  <si>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</si>
  <si>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</si>
  <si>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</si>
  <si>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</si>
  <si>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</si>
  <si>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</si>
  <si>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</si>
  <si>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</si>
  <si>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</si>
  <si>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</si>
  <si>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</si>
  <si>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</si>
  <si>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</si>
  <si>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</si>
  <si>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</si>
  <si>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</si>
  <si>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</si>
  <si>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</si>
  <si>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</si>
  <si>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</si>
  <si>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</si>
  <si>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</si>
  <si>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</si>
  <si>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</si>
  <si>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</si>
  <si>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</si>
  <si>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</si>
  <si>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</si>
  <si>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</si>
  <si>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</si>
  <si>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</si>
  <si>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</si>
  <si>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</si>
  <si>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</si>
  <si>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</si>
  <si>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</si>
  <si>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</si>
  <si>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</si>
  <si>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</si>
  <si>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</si>
  <si>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</si>
  <si>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</si>
  <si>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</si>
  <si>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</si>
  <si>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</si>
  <si>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</si>
  <si>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</si>
  <si>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</si>
  <si>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</si>
  <si>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</si>
  <si>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</si>
  <si>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</si>
  <si>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</si>
  <si>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</si>
  <si>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</si>
  <si>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</si>
  <si>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</si>
  <si>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</si>
  <si>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</si>
  <si>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</si>
  <si>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</si>
  <si>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</si>
  <si>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</si>
  <si>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</si>
  <si>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</si>
  <si>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</si>
  <si>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</si>
  <si>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</si>
  <si>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</si>
  <si>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</si>
  <si>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</si>
  <si>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</si>
  <si>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</si>
  <si>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</si>
  <si>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</si>
  <si>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</si>
  <si>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</si>
  <si>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</si>
  <si>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</si>
  <si>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</si>
  <si>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</si>
  <si>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</si>
  <si>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</si>
  <si>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</si>
  <si>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</si>
  <si>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</si>
  <si>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</si>
  <si>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</si>
  <si>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</si>
  <si>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</si>
  <si>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</si>
  <si>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</si>
  <si>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</si>
  <si>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</si>
  <si>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</si>
  <si>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</si>
  <si>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</si>
  <si>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</si>
  <si>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</si>
  <si>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</si>
  <si>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</si>
  <si>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</si>
  <si>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</si>
  <si>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</si>
  <si>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</si>
  <si>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</si>
  <si>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</si>
  <si>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</si>
  <si>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</si>
  <si>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</si>
  <si>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</si>
  <si>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</si>
  <si>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</si>
  <si>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</si>
  <si>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</si>
  <si>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</si>
  <si>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</si>
  <si>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</si>
  <si>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</si>
  <si>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</si>
  <si>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</si>
  <si>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</si>
  <si>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</si>
  <si>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</si>
  <si>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</si>
  <si>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</si>
  <si>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</si>
  <si>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</si>
  <si>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</si>
  <si>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</si>
  <si>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</si>
  <si>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</si>
  <si>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</si>
  <si>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</si>
  <si>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</si>
  <si>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</si>
  <si>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</si>
  <si>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</si>
  <si>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</si>
  <si>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</si>
  <si>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</si>
  <si>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</si>
  <si>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</si>
  <si>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</si>
  <si>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</si>
  <si>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</si>
  <si>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</si>
  <si>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</si>
  <si>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</si>
  <si>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</si>
  <si>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</si>
  <si>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</si>
  <si>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</si>
  <si>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</si>
  <si>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</si>
  <si>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</si>
  <si>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</si>
  <si>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</si>
  <si>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</si>
  <si>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</si>
  <si>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</si>
  <si>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</si>
  <si>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</si>
  <si>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</si>
  <si>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</si>
  <si>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</si>
  <si>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</si>
  <si>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</si>
  <si>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</si>
  <si>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</si>
  <si>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</si>
  <si>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</si>
  <si>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</si>
  <si>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</si>
  <si>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</si>
  <si>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</si>
  <si>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</si>
  <si>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</si>
  <si>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</si>
  <si>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</si>
  <si>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</si>
  <si>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</si>
  <si>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</si>
  <si>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</si>
  <si>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</si>
  <si>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</si>
  <si>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</si>
  <si>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</si>
  <si>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</si>
  <si>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</si>
  <si>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</si>
  <si>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</si>
  <si>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</si>
  <si>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</si>
  <si>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</si>
  <si>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</si>
  <si>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</si>
  <si>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</si>
  <si>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</si>
  <si>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</si>
  <si>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</si>
  <si>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</si>
  <si>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</si>
  <si>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</si>
  <si>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</si>
  <si>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</si>
  <si>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</si>
  <si>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</si>
  <si>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</si>
  <si>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</si>
  <si>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</si>
  <si>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</si>
  <si>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</si>
  <si>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</si>
  <si>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</si>
  <si>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</si>
  <si>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</si>
  <si>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</si>
  <si>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</si>
  <si>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</si>
  <si>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</si>
  <si>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</si>
  <si>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</si>
  <si>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</si>
  <si>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</si>
  <si>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</si>
  <si>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</si>
  <si>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</si>
  <si>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</si>
  <si>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</si>
  <si>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</si>
  <si>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</si>
  <si>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</si>
  <si>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</si>
  <si>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</si>
  <si>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</si>
  <si>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</si>
  <si>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</si>
  <si>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</si>
  <si>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</si>
  <si>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</si>
  <si>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</si>
  <si>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</si>
  <si>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</si>
  <si>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</si>
  <si>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</si>
  <si>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</si>
  <si>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</si>
  <si>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</si>
  <si>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</si>
  <si>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</si>
  <si>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</si>
  <si>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</si>
  <si>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</si>
  <si>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</si>
  <si>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</si>
  <si>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</si>
  <si>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</si>
  <si>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</si>
  <si>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</si>
  <si>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</si>
  <si>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</si>
  <si>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</si>
  <si>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</si>
  <si>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</si>
  <si>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</si>
  <si>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</si>
  <si>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</si>
  <si>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</si>
  <si>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</si>
  <si>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</si>
  <si>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</si>
  <si>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</si>
  <si>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</si>
  <si>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</si>
  <si>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</si>
  <si>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</si>
  <si>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</si>
  <si>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</si>
  <si>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</si>
  <si>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</si>
  <si>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</si>
  <si>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</si>
  <si>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</si>
  <si>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</si>
  <si>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</si>
  <si>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</si>
  <si>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</si>
  <si>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</si>
  <si>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</si>
  <si>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</si>
  <si>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</si>
  <si>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</si>
  <si>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</si>
  <si>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</si>
  <si>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</si>
  <si>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</si>
  <si>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</si>
  <si>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</si>
  <si>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</si>
  <si>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</si>
  <si>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</si>
  <si>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</si>
  <si>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</si>
  <si>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</si>
  <si>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</si>
  <si>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</si>
  <si>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</si>
  <si>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</si>
  <si>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</si>
  <si>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</si>
  <si>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</si>
  <si>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</si>
  <si>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</si>
  <si>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</si>
  <si>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</si>
  <si>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</si>
  <si>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</si>
  <si>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</si>
  <si>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</si>
  <si>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</si>
  <si>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</si>
  <si>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</si>
  <si>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</si>
  <si>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</si>
  <si>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</si>
  <si>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</si>
  <si>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</si>
  <si>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</si>
  <si>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</si>
  <si>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</si>
  <si>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</si>
  <si>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</si>
  <si>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</si>
  <si>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</si>
  <si>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</si>
  <si>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</si>
  <si>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</si>
  <si>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</si>
  <si>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</si>
  <si>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</si>
  <si>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</si>
  <si>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</si>
  <si>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</si>
  <si>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</si>
  <si>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</si>
  <si>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</si>
  <si>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</si>
  <si>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</si>
  <si>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</si>
  <si>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</si>
  <si>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</si>
  <si>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</si>
  <si>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</si>
  <si>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</si>
  <si>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</si>
  <si>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</si>
  <si>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</si>
  <si>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</si>
  <si>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</si>
  <si>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</si>
  <si>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</si>
  <si>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</si>
  <si>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</si>
  <si>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</si>
  <si>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</si>
  <si>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</si>
  <si>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</si>
  <si>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</si>
  <si>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</si>
  <si>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</si>
  <si>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</si>
  <si>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</si>
  <si>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</si>
  <si>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</si>
  <si>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</si>
  <si>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</si>
  <si>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</si>
  <si>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</si>
  <si>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</si>
  <si>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</si>
  <si>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</si>
  <si>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</si>
  <si>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</si>
  <si>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</si>
  <si>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</si>
  <si>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</si>
  <si>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</si>
  <si>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</si>
  <si>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</si>
  <si>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</si>
  <si>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</si>
  <si>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</si>
  <si>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</si>
  <si>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</si>
  <si>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</si>
  <si>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</si>
  <si>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</si>
  <si>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</si>
  <si>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</si>
  <si>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</si>
  <si>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</si>
  <si>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</si>
  <si>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</si>
  <si>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</si>
  <si>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</si>
  <si>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</si>
  <si>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</si>
  <si>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</si>
  <si>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</si>
  <si>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</si>
  <si>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</si>
  <si>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</si>
  <si>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</si>
  <si>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</si>
  <si>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</si>
  <si>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</si>
  <si>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</si>
  <si>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</si>
  <si>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</si>
  <si>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</si>
  <si>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</si>
  <si>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</si>
  <si>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</si>
  <si>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</si>
  <si>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</si>
  <si>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</si>
  <si>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</si>
  <si>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</si>
  <si>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</si>
  <si>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</si>
  <si>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</si>
  <si>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</si>
  <si>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</si>
  <si>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</si>
  <si>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</si>
  <si>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</si>
  <si>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</si>
  <si>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</si>
  <si>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</si>
  <si>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</si>
  <si>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</si>
  <si>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</si>
  <si>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</si>
  <si>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</si>
  <si>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</si>
  <si>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</si>
  <si>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</si>
  <si>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</si>
  <si>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</si>
  <si>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</si>
  <si>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</si>
  <si>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</si>
  <si>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</si>
  <si>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</si>
  <si>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</si>
  <si>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</si>
  <si>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</si>
  <si>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</si>
  <si>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</si>
  <si>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</si>
  <si>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</si>
  <si>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</si>
  <si>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</si>
  <si>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</si>
  <si>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</si>
  <si>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</si>
  <si>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</si>
  <si>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</si>
  <si>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</si>
  <si>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</si>
  <si>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</si>
  <si>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</si>
  <si>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</si>
  <si>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</si>
  <si>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</si>
  <si>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</si>
  <si>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</si>
  <si>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</si>
  <si>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</si>
  <si>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</si>
  <si>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</si>
  <si>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</si>
  <si>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</si>
  <si>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</si>
  <si>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</si>
  <si>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</si>
  <si>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</si>
  <si>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</si>
  <si>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</si>
  <si>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</si>
  <si>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</si>
  <si>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</si>
  <si>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</si>
  <si>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</si>
  <si>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</si>
  <si>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</si>
  <si>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</si>
  <si>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</si>
  <si>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</si>
  <si>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</si>
  <si>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</si>
  <si>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</si>
  <si>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</si>
  <si>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</si>
  <si>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</si>
  <si>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</si>
  <si>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</si>
  <si>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</si>
  <si>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</si>
  <si>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</si>
  <si>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</si>
  <si>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</si>
  <si>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</si>
  <si>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</si>
  <si>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</si>
  <si>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</si>
  <si>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</si>
  <si>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</si>
  <si>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</si>
  <si>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</si>
  <si>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</si>
  <si>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</si>
  <si>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</si>
  <si>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</si>
  <si>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</si>
  <si>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</si>
  <si>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</si>
  <si>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</si>
  <si>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</si>
  <si>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</si>
  <si>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</si>
  <si>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</si>
  <si>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</si>
  <si>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</si>
  <si>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</si>
  <si>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</si>
  <si>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</si>
  <si>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</si>
  <si>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</si>
  <si>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</si>
  <si>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</si>
  <si>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</si>
  <si>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</si>
  <si>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</si>
  <si>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</si>
  <si>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</si>
  <si>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</si>
  <si>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</si>
  <si>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</si>
  <si>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</si>
  <si>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</si>
  <si>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</si>
  <si>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</si>
  <si>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</si>
  <si>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</si>
  <si>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</si>
  <si>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</si>
  <si>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</si>
  <si>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</si>
  <si>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</si>
  <si>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</si>
  <si>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</si>
  <si>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</si>
  <si>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</si>
  <si>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</si>
  <si>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</si>
  <si>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</si>
  <si>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</si>
  <si>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</si>
  <si>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</si>
  <si>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</si>
  <si>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</si>
  <si>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</si>
  <si>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</si>
  <si>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</si>
  <si>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</si>
  <si>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</si>
  <si>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</si>
  <si>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</si>
  <si>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</si>
  <si>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</si>
  <si>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</si>
  <si>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</si>
  <si>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</si>
  <si>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</si>
  <si>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</si>
  <si>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</si>
  <si>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</si>
  <si>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</si>
  <si>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</si>
  <si>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</si>
  <si>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</si>
  <si>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</si>
  <si>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</si>
  <si>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</si>
  <si>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</si>
  <si>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</si>
  <si>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</si>
  <si>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</si>
  <si>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</si>
  <si>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</si>
  <si>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</si>
  <si>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</si>
  <si>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</si>
  <si>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</si>
  <si>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</si>
  <si>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</si>
  <si>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</si>
  <si>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</si>
  <si>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</si>
  <si>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</si>
  <si>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</si>
  <si>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</si>
  <si>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</si>
  <si>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</si>
  <si>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</si>
  <si>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</si>
  <si>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</si>
  <si>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</si>
  <si>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</si>
  <si>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</si>
  <si>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</si>
  <si>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</si>
  <si>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</si>
  <si>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</si>
  <si>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</si>
  <si>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</si>
  <si>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</si>
  <si>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</si>
  <si>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</si>
  <si>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</si>
  <si>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</si>
  <si>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</si>
  <si>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</si>
  <si>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</si>
  <si>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</si>
  <si>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</si>
  <si>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</si>
  <si>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</si>
  <si>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</si>
  <si>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</si>
  <si>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</si>
  <si>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</si>
  <si>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</si>
  <si>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</si>
  <si>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</si>
  <si>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</si>
  <si>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</si>
  <si>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</si>
  <si>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</si>
  <si>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</si>
  <si>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</si>
  <si>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</si>
  <si>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</si>
  <si>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</si>
  <si>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</si>
  <si>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</si>
  <si>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</si>
  <si>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</si>
  <si>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</si>
  <si>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</si>
  <si>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</si>
  <si>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</si>
  <si>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</si>
  <si>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</si>
  <si>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</si>
  <si>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</si>
  <si>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</si>
  <si>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</si>
  <si>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</si>
  <si>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</si>
  <si>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</si>
  <si>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</si>
  <si>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</si>
  <si>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</si>
  <si>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</si>
  <si>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</si>
  <si>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</si>
  <si>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</si>
  <si>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</si>
  <si>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</si>
  <si>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</si>
  <si>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</si>
  <si>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</si>
  <si>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</si>
  <si>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</si>
  <si>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</si>
  <si>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</si>
  <si>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</si>
  <si>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</si>
  <si>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</si>
  <si>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</si>
  <si>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</si>
  <si>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</si>
  <si>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</si>
  <si>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</si>
  <si>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</si>
  <si>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</si>
  <si>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</si>
  <si>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</si>
  <si>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</si>
  <si>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</si>
  <si>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</si>
  <si>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</si>
  <si>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</si>
  <si>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</si>
  <si>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</si>
  <si>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</si>
  <si>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</si>
  <si>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</si>
  <si>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</si>
  <si>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</si>
  <si>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</si>
  <si>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</si>
  <si>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</si>
  <si>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</si>
  <si>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</si>
  <si>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</si>
  <si>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</si>
  <si>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</si>
  <si>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</si>
  <si>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</si>
  <si>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</si>
  <si>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</si>
  <si>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</si>
  <si>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</si>
  <si>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</si>
  <si>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</si>
  <si>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</si>
  <si>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</si>
  <si>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</si>
  <si>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</si>
  <si>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</si>
  <si>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</si>
  <si>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</si>
  <si>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</si>
  <si>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</si>
  <si>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</si>
  <si>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</si>
  <si>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</si>
  <si>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</si>
  <si>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</si>
  <si>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</si>
  <si>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</si>
  <si>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</si>
  <si>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</si>
  <si>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</si>
  <si>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</si>
  <si>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</si>
  <si>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</si>
  <si>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</si>
  <si>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</si>
  <si>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</si>
  <si>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</si>
  <si>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</si>
  <si>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</si>
  <si>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</si>
  <si>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</si>
  <si>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</si>
  <si>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</si>
  <si>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</si>
  <si>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</si>
  <si>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</si>
  <si>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</si>
  <si>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</si>
  <si>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</si>
  <si>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</si>
  <si>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</si>
  <si>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</si>
  <si>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</si>
  <si>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</si>
  <si>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</si>
  <si>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</si>
  <si>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</si>
  <si>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</si>
  <si>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</si>
  <si>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</si>
  <si>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</si>
  <si>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</si>
  <si>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</si>
  <si>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</si>
  <si>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</si>
  <si>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</si>
  <si>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</si>
  <si>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</si>
  <si>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</si>
  <si>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</si>
  <si>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</si>
  <si>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</si>
  <si>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</si>
  <si>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</si>
  <si>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</si>
  <si>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</si>
  <si>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</si>
  <si>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</si>
  <si>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</si>
  <si>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</si>
  <si>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</si>
  <si>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</si>
  <si>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</si>
  <si>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</si>
  <si>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</si>
  <si>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</si>
  <si>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</si>
  <si>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</si>
  <si>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</si>
  <si>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</si>
  <si>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</si>
  <si>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</si>
  <si>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</si>
  <si>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</si>
  <si>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</si>
  <si>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</si>
  <si>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</si>
  <si>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</si>
  <si>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</si>
  <si>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</si>
  <si>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</si>
  <si>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</si>
  <si>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</si>
  <si>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</si>
  <si>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</si>
  <si>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</si>
  <si>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</si>
  <si>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</si>
  <si>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</si>
  <si>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</si>
  <si>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</si>
  <si>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</si>
  <si>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</si>
  <si>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</si>
  <si>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</si>
  <si>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</si>
  <si>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</si>
  <si>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</si>
  <si>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</si>
  <si>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</si>
  <si>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</si>
  <si>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</si>
  <si>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</si>
  <si>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</si>
  <si>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</si>
  <si>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</si>
  <si>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</si>
  <si>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</si>
  <si>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</si>
  <si>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</si>
  <si>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</si>
  <si>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</si>
  <si>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</si>
  <si>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</si>
  <si>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</si>
  <si>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</si>
  <si>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</si>
  <si>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</si>
  <si>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</si>
  <si>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</si>
  <si>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</si>
  <si>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</si>
  <si>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</si>
  <si>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</si>
  <si>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</si>
  <si>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</si>
  <si>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</si>
  <si>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</si>
  <si>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</si>
  <si>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</si>
  <si>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</si>
  <si>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</si>
  <si>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</si>
  <si>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</si>
  <si>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</si>
  <si>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</si>
  <si>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</si>
  <si>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</si>
  <si>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</si>
  <si>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</si>
  <si>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</si>
  <si>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</si>
  <si>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</si>
  <si>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</si>
  <si>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</si>
  <si>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</si>
  <si>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</si>
  <si>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</si>
  <si>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</si>
  <si>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</si>
  <si>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</si>
  <si>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</si>
  <si>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</si>
  <si>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</si>
  <si>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</si>
  <si>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</si>
  <si>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</si>
  <si>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</si>
  <si>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</si>
  <si>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</si>
  <si>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</si>
  <si>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</si>
  <si>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</si>
  <si>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</si>
  <si>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</si>
  <si>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</si>
  <si>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</si>
  <si>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</si>
  <si>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</si>
  <si>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</si>
  <si>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</si>
  <si>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</si>
  <si>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</si>
  <si>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</si>
  <si>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</si>
  <si>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</si>
  <si>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</si>
  <si>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</si>
  <si>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</si>
  <si>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</si>
  <si>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</si>
  <si>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</si>
  <si>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</si>
  <si>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</si>
  <si>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</si>
  <si>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</si>
  <si>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</si>
  <si>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</si>
  <si>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</si>
  <si>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</si>
  <si>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</si>
  <si>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</si>
  <si>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</si>
  <si>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</si>
  <si>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</si>
  <si>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</si>
  <si>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</si>
  <si>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</si>
  <si>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</si>
  <si>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</si>
  <si>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</si>
  <si>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</si>
  <si>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</si>
  <si>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</si>
  <si>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</si>
  <si>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</si>
  <si>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</si>
  <si>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</si>
  <si>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</si>
  <si>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</si>
  <si>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</si>
  <si>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</si>
  <si>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</si>
  <si>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</si>
  <si>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</si>
  <si>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</si>
  <si>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</si>
  <si>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</si>
  <si>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</si>
  <si>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</si>
  <si>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</si>
  <si>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</si>
  <si>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</si>
  <si>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</si>
  <si>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</si>
  <si>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</si>
  <si>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</si>
  <si>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</si>
  <si>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</si>
  <si>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</si>
  <si>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</si>
  <si>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</si>
  <si>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</si>
  <si>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</si>
  <si>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</si>
  <si>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</si>
  <si>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</si>
  <si>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</si>
  <si>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</si>
  <si>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</si>
  <si>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</si>
  <si>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</si>
  <si>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</si>
  <si>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</si>
  <si>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</si>
  <si>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</si>
  <si>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</si>
  <si>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</si>
  <si>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</si>
  <si>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</si>
  <si>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</si>
  <si>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</si>
  <si>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</si>
  <si>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</si>
  <si>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</si>
  <si>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</si>
  <si>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</si>
  <si>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</si>
  <si>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</si>
  <si>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</si>
  <si>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</si>
  <si>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</si>
  <si>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</si>
  <si>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</si>
  <si>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</si>
  <si>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</si>
  <si>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</si>
  <si>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</si>
  <si>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</si>
  <si>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</si>
  <si>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</si>
  <si>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</si>
  <si>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</si>
  <si>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</si>
  <si>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</si>
  <si>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</si>
  <si>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</si>
  <si>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</si>
  <si>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</si>
  <si>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</si>
  <si>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</si>
  <si>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</si>
  <si>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</si>
  <si>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</si>
  <si>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</si>
  <si>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</si>
  <si>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</si>
  <si>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</si>
  <si>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</si>
  <si>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</si>
  <si>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</si>
  <si>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</si>
  <si>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</si>
  <si>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</si>
  <si>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</si>
  <si>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</si>
  <si>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</si>
  <si>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</si>
  <si>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</si>
  <si>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</si>
  <si>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</si>
  <si>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</si>
  <si>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</si>
  <si>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</si>
  <si>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</si>
  <si>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</si>
  <si>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</si>
  <si>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</si>
  <si>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</si>
  <si>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</si>
  <si>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</si>
  <si>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</si>
  <si>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</si>
  <si>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</si>
  <si>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</si>
  <si>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</si>
  <si>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</si>
  <si>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</si>
  <si>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</si>
  <si>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</si>
  <si>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</si>
  <si>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</si>
  <si>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</si>
  <si>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</si>
  <si>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</si>
  <si>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</si>
  <si>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</si>
  <si>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</si>
  <si>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</si>
  <si>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</si>
  <si>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</si>
  <si>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</si>
  <si>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</si>
  <si>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</si>
  <si>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</si>
  <si>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</si>
  <si>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</si>
  <si>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</si>
  <si>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</si>
  <si>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</si>
  <si>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</si>
  <si>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</si>
  <si>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</si>
  <si>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</si>
  <si>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</si>
  <si>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</si>
  <si>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</si>
  <si>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</si>
  <si>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</si>
  <si>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</si>
  <si>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</si>
  <si>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</si>
  <si>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</si>
  <si>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</si>
  <si>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</si>
  <si>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</si>
  <si>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</si>
  <si>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</si>
  <si>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</si>
  <si>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</si>
  <si>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</si>
  <si>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</si>
  <si>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</si>
  <si>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</si>
  <si>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</si>
  <si>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</si>
  <si>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</si>
  <si>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</si>
  <si>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</si>
  <si>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</si>
  <si>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</si>
  <si>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</si>
  <si>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</si>
  <si>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</si>
  <si>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</si>
  <si>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</si>
  <si>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</si>
  <si>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</si>
  <si>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</si>
  <si>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</si>
  <si>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</si>
  <si>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</si>
  <si>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</si>
  <si>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</si>
  <si>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</si>
  <si>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</si>
  <si>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</si>
  <si>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</si>
  <si>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</si>
  <si>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</si>
  <si>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</si>
  <si>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</si>
  <si>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</si>
  <si>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</si>
  <si>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</si>
  <si>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</si>
  <si>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</si>
  <si>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</si>
  <si>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</si>
  <si>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</si>
  <si>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</si>
  <si>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</si>
  <si>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</si>
  <si>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</si>
  <si>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</si>
  <si>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</si>
  <si>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</si>
  <si>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</si>
  <si>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</si>
  <si>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</si>
  <si>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</si>
  <si>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</si>
  <si>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</si>
  <si>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</si>
  <si>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</si>
  <si>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</si>
  <si>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</si>
  <si>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</si>
  <si>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</si>
  <si>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</si>
  <si>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</si>
  <si>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</si>
  <si>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</si>
  <si>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</si>
  <si>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</si>
  <si>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</si>
  <si>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</si>
  <si>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</si>
  <si>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</si>
  <si>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</si>
  <si>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</si>
  <si>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</si>
  <si>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</si>
  <si>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</si>
  <si>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</si>
  <si>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</si>
  <si>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</si>
  <si>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</si>
  <si>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</si>
  <si>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</si>
  <si>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</si>
  <si>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</si>
  <si>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</si>
  <si>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</si>
  <si>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</si>
  <si>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</si>
  <si>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</si>
  <si>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</si>
  <si>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</si>
  <si>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</si>
  <si>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</si>
  <si>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</si>
  <si>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</si>
  <si>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</si>
  <si>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</si>
  <si>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</si>
  <si>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</si>
  <si>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</si>
  <si>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</si>
  <si>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</si>
  <si>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</si>
  <si>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</si>
  <si>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</si>
  <si>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</si>
  <si>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</si>
  <si>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</si>
  <si>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</si>
  <si>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</si>
  <si>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</si>
  <si>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</si>
  <si>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</si>
  <si>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</si>
  <si>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</si>
  <si>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</si>
  <si>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</si>
  <si>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</si>
  <si>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</si>
  <si>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</si>
  <si>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</si>
  <si>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</si>
  <si>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</si>
  <si>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</si>
  <si>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</si>
  <si>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</si>
  <si>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</si>
  <si>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</si>
  <si>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</si>
  <si>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</si>
  <si>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</si>
  <si>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</si>
  <si>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</si>
  <si>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</si>
  <si>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</si>
  <si>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</si>
  <si>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</si>
  <si>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</si>
  <si>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</si>
  <si>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</si>
  <si>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</si>
  <si>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</si>
  <si>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</si>
  <si>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</si>
  <si>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</si>
  <si>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</si>
  <si>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</si>
  <si>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</si>
  <si>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</si>
  <si>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</si>
  <si>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</si>
  <si>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</si>
  <si>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</si>
  <si>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</si>
  <si>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</si>
  <si>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</si>
  <si>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</si>
  <si>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</si>
  <si>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</si>
  <si>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</si>
  <si>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</si>
  <si>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</si>
  <si>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</si>
  <si>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</si>
  <si>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</si>
  <si>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</si>
  <si>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</si>
  <si>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</si>
  <si>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</si>
  <si>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</si>
  <si>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</si>
  <si>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</si>
  <si>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</si>
  <si>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</si>
  <si>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</si>
  <si>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</si>
  <si>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</si>
  <si>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</si>
  <si>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</si>
  <si>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</si>
  <si>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</si>
  <si>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</si>
  <si>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</si>
  <si>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</si>
  <si>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</si>
  <si>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</si>
  <si>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</si>
  <si>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</si>
  <si>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</si>
  <si>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</si>
  <si>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</si>
  <si>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</si>
  <si>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</si>
  <si>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</si>
  <si>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</si>
  <si>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</si>
  <si>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</si>
  <si>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</si>
  <si>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</si>
  <si>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</si>
  <si>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</si>
  <si>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</si>
  <si>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</si>
  <si>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</si>
  <si>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</si>
  <si>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</si>
  <si>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</si>
  <si>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</si>
  <si>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</si>
  <si>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</si>
  <si>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</si>
  <si>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</si>
  <si>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</si>
  <si>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</si>
  <si>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</si>
  <si>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</si>
  <si>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</si>
  <si>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</si>
  <si>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</si>
  <si>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</si>
  <si>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</si>
  <si>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</si>
  <si>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</si>
  <si>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</si>
  <si>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</si>
  <si>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</si>
  <si>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</si>
  <si>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</si>
  <si>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</si>
  <si>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</si>
  <si>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</si>
  <si>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</si>
  <si>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</si>
  <si>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</si>
  <si>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</si>
  <si>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</si>
  <si>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</si>
  <si>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</si>
  <si>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</si>
  <si>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</si>
  <si>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</si>
  <si>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</si>
  <si>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</si>
  <si>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</si>
  <si>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</si>
  <si>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</si>
  <si>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</si>
  <si>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</si>
  <si>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</si>
  <si>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</si>
  <si>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</si>
  <si>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</si>
  <si>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</si>
  <si>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</si>
  <si>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</si>
  <si>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</si>
  <si>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</si>
  <si>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</si>
  <si>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</si>
  <si>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</si>
  <si>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</si>
  <si>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</si>
  <si>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</si>
  <si>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</si>
  <si>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</si>
  <si>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</si>
  <si>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</si>
  <si>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</si>
  <si>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</si>
  <si>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</si>
  <si>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</si>
  <si>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</si>
  <si>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</si>
  <si>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</si>
  <si>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</si>
  <si>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</si>
  <si>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</si>
  <si>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</si>
  <si>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</si>
  <si>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</si>
  <si>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</si>
  <si>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</si>
  <si>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</si>
  <si>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</si>
  <si>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</si>
  <si>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</si>
  <si>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</si>
  <si>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</si>
  <si>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</si>
  <si>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</si>
  <si>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</si>
  <si>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</si>
  <si>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</si>
  <si>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</si>
  <si>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</si>
  <si>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</si>
  <si>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</si>
  <si>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</si>
  <si>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</si>
  <si>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</si>
  <si>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</si>
  <si>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</si>
  <si>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</si>
  <si>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</si>
  <si>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</si>
  <si>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</si>
  <si>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</si>
  <si>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</si>
  <si>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</si>
  <si>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</si>
  <si>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</si>
  <si>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</si>
  <si>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</si>
  <si>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</si>
  <si>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</si>
  <si>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</si>
  <si>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</si>
  <si>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</si>
  <si>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</si>
  <si>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</si>
  <si>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</si>
  <si>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</si>
  <si>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</si>
  <si>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</si>
  <si>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</si>
  <si>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</si>
  <si>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</si>
  <si>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</si>
  <si>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</si>
  <si>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</si>
  <si>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</si>
  <si>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</si>
  <si>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</si>
  <si>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</si>
  <si>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</si>
  <si>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</si>
  <si>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</si>
  <si>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</si>
  <si>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</si>
  <si>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</si>
  <si>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</si>
  <si>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</si>
  <si>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</si>
  <si>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</si>
  <si>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</si>
  <si>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</si>
  <si>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</si>
  <si>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</si>
  <si>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</si>
  <si>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</si>
  <si>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</si>
  <si>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</si>
  <si>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</si>
  <si>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</si>
  <si>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</si>
  <si>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</si>
  <si>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</si>
  <si>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</si>
  <si>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</si>
  <si>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</si>
  <si>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</si>
  <si>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</si>
  <si>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</si>
  <si>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</si>
  <si>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</si>
  <si>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</si>
  <si>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</si>
  <si>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</si>
  <si>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</si>
  <si>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</si>
  <si>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</si>
  <si>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</si>
  <si>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</si>
  <si>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</si>
  <si>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</si>
  <si>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</si>
  <si>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</si>
  <si>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</si>
  <si>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</si>
  <si>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</si>
  <si>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</si>
  <si>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</si>
  <si>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</si>
  <si>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</si>
  <si>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</si>
  <si>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</si>
  <si>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</si>
  <si>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</si>
  <si>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</si>
  <si>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</si>
  <si>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</si>
  <si>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</si>
  <si>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</si>
  <si>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</si>
  <si>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</si>
  <si>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</si>
  <si>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</si>
  <si>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</si>
  <si>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</si>
  <si>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</si>
  <si>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</si>
  <si>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</si>
  <si>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</si>
  <si>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</si>
  <si>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</si>
  <si>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</si>
  <si>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</si>
  <si>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</si>
  <si>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</si>
  <si>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</si>
  <si>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</si>
  <si>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</si>
  <si>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</si>
  <si>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</si>
  <si>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</si>
  <si>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</si>
  <si>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</si>
  <si>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</si>
  <si>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</si>
  <si>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</si>
  <si>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</si>
  <si>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</si>
  <si>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</si>
  <si>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</si>
  <si>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</si>
  <si>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</si>
  <si>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</si>
  <si>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</si>
  <si>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</si>
  <si>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</si>
  <si>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</si>
  <si>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</si>
  <si>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</si>
  <si>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</si>
  <si>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</si>
  <si>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</si>
  <si>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</si>
  <si>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</si>
  <si>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</si>
  <si>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</si>
  <si>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</si>
  <si>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</si>
  <si>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</si>
  <si>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</si>
  <si>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</si>
  <si>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</si>
  <si>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</si>
  <si>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</si>
  <si>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</si>
  <si>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</si>
  <si>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</si>
  <si>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</si>
  <si>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</si>
  <si>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</si>
  <si>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</si>
  <si>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</si>
  <si>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</si>
  <si>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</si>
  <si>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</si>
  <si>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</si>
  <si>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</si>
  <si>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</si>
  <si>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</si>
  <si>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</si>
  <si>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</si>
  <si>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</si>
  <si>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</si>
  <si>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</si>
  <si>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</si>
  <si>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</si>
  <si>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</si>
  <si>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</si>
  <si>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</si>
  <si>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</si>
  <si>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</si>
  <si>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</si>
  <si>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</si>
  <si>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</si>
  <si>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</si>
  <si>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</si>
  <si>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</si>
  <si>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</si>
  <si>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</si>
  <si>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</si>
  <si>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</si>
  <si>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</si>
  <si>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</si>
  <si>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</si>
  <si>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</si>
  <si>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</si>
  <si>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</si>
  <si>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</si>
  <si>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</si>
  <si>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</si>
  <si>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</si>
  <si>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</si>
  <si>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</si>
  <si>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</si>
  <si>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</si>
  <si>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</si>
  <si>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</si>
  <si>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</si>
  <si>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</si>
  <si>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</si>
  <si>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</si>
  <si>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</si>
  <si>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</si>
  <si>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</si>
  <si>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</si>
  <si>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</si>
  <si>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</si>
  <si>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</si>
  <si>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</si>
  <si>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</si>
  <si>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</si>
  <si>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</si>
  <si>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</si>
  <si>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</si>
  <si>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</si>
  <si>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</si>
  <si>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</si>
  <si>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</si>
  <si>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</si>
  <si>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</si>
  <si>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</si>
  <si>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</si>
  <si>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</si>
  <si>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</si>
  <si>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</si>
  <si>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</si>
  <si>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</si>
  <si>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</si>
  <si>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</si>
  <si>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</si>
  <si>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</si>
  <si>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</si>
  <si>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</si>
  <si>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</si>
  <si>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</si>
  <si>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</si>
  <si>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</si>
  <si>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</si>
  <si>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</si>
  <si>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</si>
  <si>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</si>
  <si>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</si>
  <si>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</si>
  <si>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</si>
  <si>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</si>
  <si>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</si>
  <si>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</si>
  <si>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</si>
  <si>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</si>
  <si>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</si>
  <si>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</si>
  <si>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</si>
  <si>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</si>
  <si>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</si>
  <si>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</si>
  <si>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</si>
  <si>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</si>
  <si>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</si>
  <si>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</si>
  <si>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</si>
  <si>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</si>
  <si>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</si>
  <si>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</si>
  <si>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</si>
  <si>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</si>
  <si>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</si>
  <si>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</si>
  <si>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</si>
  <si>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</si>
  <si>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</si>
  <si>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</si>
  <si>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</si>
  <si>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</si>
  <si>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</si>
  <si>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</si>
  <si>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</si>
  <si>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</si>
  <si>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</si>
  <si>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</si>
  <si>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</si>
  <si>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</si>
  <si>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</si>
  <si>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</si>
  <si>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</si>
  <si>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</si>
  <si>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</si>
  <si>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</si>
  <si>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</si>
  <si>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</si>
  <si>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</si>
  <si>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</si>
  <si>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</si>
  <si>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</si>
  <si>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</si>
  <si>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</si>
  <si>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</si>
  <si>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</si>
  <si>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</si>
  <si>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</si>
  <si>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</si>
  <si>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</si>
  <si>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</si>
  <si>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</si>
  <si>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</si>
  <si>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</si>
  <si>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</si>
  <si>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</si>
  <si>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</si>
  <si>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</si>
  <si>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</si>
  <si>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</si>
  <si>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</si>
  <si>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</si>
  <si>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</si>
  <si>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</si>
  <si>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</si>
  <si>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</si>
  <si>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</si>
  <si>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</si>
  <si>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</si>
  <si>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</si>
  <si>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</si>
  <si>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</si>
  <si>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</si>
  <si>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</si>
  <si>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</si>
  <si>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</si>
  <si>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</si>
  <si>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</si>
  <si>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</si>
  <si>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</si>
  <si>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</si>
  <si>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</si>
  <si>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</si>
  <si>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</si>
  <si>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</si>
  <si>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</si>
  <si>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</si>
  <si>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</si>
  <si>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</si>
  <si>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</si>
  <si>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</si>
  <si>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</si>
  <si>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</si>
  <si>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</si>
  <si>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</si>
  <si>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</si>
  <si>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</si>
  <si>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</si>
  <si>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</si>
  <si>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</si>
  <si>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</si>
  <si>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</si>
  <si>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</si>
  <si>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</si>
  <si>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</si>
  <si>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</si>
  <si>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</si>
  <si>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</si>
  <si>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</si>
  <si>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</si>
  <si>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</si>
  <si>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</si>
  <si>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</si>
  <si>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</si>
  <si>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</si>
  <si>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</si>
  <si>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</si>
  <si>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</si>
  <si>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</si>
  <si>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</si>
  <si>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</si>
  <si>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</si>
  <si>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</si>
  <si>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</si>
  <si>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</si>
  <si>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</si>
  <si>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</si>
  <si>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</si>
  <si>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</si>
  <si>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</si>
  <si>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</si>
  <si>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</si>
  <si>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</si>
  <si>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</si>
  <si>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</si>
  <si>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</si>
  <si>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</si>
  <si>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</si>
  <si>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</si>
  <si>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</si>
  <si>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</si>
  <si>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</si>
  <si>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</si>
  <si>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</si>
  <si>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</si>
  <si>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</si>
  <si>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</si>
  <si>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</si>
  <si>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</si>
  <si>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</si>
  <si>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</si>
  <si>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</si>
  <si>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</si>
  <si>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</si>
  <si>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</si>
  <si>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</si>
  <si>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</si>
  <si>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</si>
  <si>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</si>
  <si>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</si>
  <si>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</si>
  <si>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</si>
  <si>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</si>
  <si>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</si>
  <si>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</si>
  <si>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</si>
  <si>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</si>
  <si>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</si>
  <si>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</si>
  <si>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</si>
  <si>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</si>
  <si>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</si>
  <si>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</si>
  <si>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</si>
  <si>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</si>
  <si>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</si>
  <si>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</si>
  <si>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</si>
  <si>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</si>
  <si>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</si>
  <si>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</si>
  <si>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</si>
  <si>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</si>
  <si>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</si>
  <si>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</si>
  <si>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</si>
  <si>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</si>
  <si>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</si>
  <si>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</si>
  <si>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</si>
  <si>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</si>
  <si>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</si>
  <si>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</si>
  <si>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</si>
  <si>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</si>
  <si>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</si>
  <si>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</si>
  <si>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</si>
  <si>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</si>
  <si>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</si>
  <si>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</si>
  <si>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</si>
  <si>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</si>
  <si>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</si>
  <si>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</si>
  <si>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</si>
  <si>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</si>
  <si>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</si>
  <si>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</si>
  <si>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</si>
  <si>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</si>
  <si>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</si>
  <si>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</si>
  <si>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</si>
  <si>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</si>
  <si>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</si>
  <si>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</si>
  <si>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</si>
  <si>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</si>
  <si>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</si>
  <si>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</si>
  <si>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</si>
  <si>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</si>
  <si>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</si>
  <si>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</si>
  <si>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</si>
  <si>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</si>
  <si>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</si>
  <si>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</si>
  <si>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</si>
  <si>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</si>
  <si>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</si>
  <si>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</si>
  <si>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</si>
  <si>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</si>
  <si>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</si>
  <si>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</si>
  <si>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</si>
  <si>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</si>
  <si>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</si>
  <si>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</si>
  <si>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</si>
  <si>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</si>
  <si>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</si>
  <si>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</si>
  <si>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</si>
  <si>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</si>
  <si>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</si>
  <si>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</si>
  <si>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</si>
  <si>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</si>
  <si>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</si>
  <si>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</si>
  <si>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</si>
  <si>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</si>
  <si>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</si>
  <si>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</si>
  <si>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</si>
  <si>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</si>
  <si>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</si>
  <si>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</si>
  <si>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</si>
  <si>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</si>
  <si>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</si>
  <si>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</si>
  <si>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</si>
  <si>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</si>
  <si>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</si>
  <si>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</si>
  <si>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</si>
  <si>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</si>
  <si>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</si>
  <si>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</si>
  <si>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</si>
  <si>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</si>
  <si>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</si>
  <si>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</si>
  <si>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</si>
  <si>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</si>
  <si>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</si>
  <si>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</si>
  <si>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</si>
  <si>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</si>
  <si>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</si>
  <si>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</si>
  <si>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</si>
  <si>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</si>
  <si>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</si>
  <si>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</si>
  <si>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</si>
  <si>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</si>
  <si>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</si>
  <si>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</si>
  <si>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</si>
  <si>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</si>
  <si>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</si>
  <si>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</si>
  <si>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</si>
  <si>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</si>
  <si>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</si>
  <si>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</si>
  <si>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</si>
  <si>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</si>
  <si>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</si>
  <si>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</si>
  <si>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</si>
  <si>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</si>
  <si>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</si>
  <si>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</si>
  <si>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</si>
  <si>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</si>
  <si>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</si>
  <si>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</si>
  <si>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</si>
  <si>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</si>
  <si>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</si>
  <si>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</si>
  <si>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</si>
  <si>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</si>
  <si>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</si>
  <si>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</si>
  <si>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</si>
  <si>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</si>
  <si>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</si>
  <si>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</si>
  <si>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</si>
  <si>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</si>
  <si>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</si>
  <si>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</si>
  <si>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</si>
  <si>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</si>
  <si>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</si>
  <si>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</si>
  <si>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</si>
  <si>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</si>
  <si>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</si>
  <si>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</si>
  <si>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</si>
  <si>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</si>
  <si>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</si>
  <si>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</si>
  <si>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</si>
  <si>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</si>
  <si>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</si>
  <si>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</si>
  <si>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</si>
  <si>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</si>
  <si>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</si>
  <si>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</si>
  <si>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</si>
  <si>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</si>
  <si>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</si>
  <si>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</si>
  <si>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</si>
  <si>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</si>
  <si>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</si>
  <si>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</si>
  <si>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</si>
  <si>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</si>
  <si>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</si>
  <si>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</si>
  <si>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</si>
  <si>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</si>
  <si>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</si>
  <si>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</si>
  <si>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</si>
  <si>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</si>
  <si>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</si>
  <si>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</si>
  <si>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</si>
  <si>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</si>
  <si>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</si>
  <si>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</si>
  <si>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</si>
  <si>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</si>
  <si>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</si>
  <si>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</si>
  <si>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</si>
  <si>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</si>
  <si>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</si>
  <si>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</si>
  <si>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</si>
  <si>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</si>
  <si>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</si>
  <si>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</si>
  <si>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</si>
  <si>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</si>
  <si>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</si>
  <si>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</si>
  <si>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</si>
  <si>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</si>
  <si>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</si>
  <si>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</si>
  <si>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</si>
  <si>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</si>
  <si>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</si>
  <si>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</si>
  <si>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</si>
  <si>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</si>
  <si>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</si>
  <si>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</si>
  <si>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</si>
  <si>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</si>
  <si>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</si>
  <si>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</si>
  <si>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</si>
  <si>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</si>
  <si>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</si>
  <si>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</si>
  <si>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</si>
  <si>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</si>
  <si>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</si>
  <si>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</si>
  <si>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</si>
  <si>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</si>
  <si>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</si>
  <si>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</si>
  <si>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</si>
  <si>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</si>
  <si>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</si>
  <si>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</si>
  <si>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</si>
  <si>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</si>
  <si>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</si>
  <si>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</si>
  <si>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</si>
  <si>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</si>
  <si>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</si>
  <si>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</si>
  <si>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</si>
  <si>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</si>
  <si>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</si>
  <si>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</si>
  <si>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</si>
  <si>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</si>
  <si>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</si>
  <si>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</si>
  <si>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</si>
  <si>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</si>
  <si>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</si>
  <si>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</si>
  <si>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</si>
  <si>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</si>
  <si>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</si>
  <si>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</si>
  <si>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</si>
  <si>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</si>
  <si>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</si>
  <si>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</si>
  <si>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</si>
  <si>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</si>
  <si>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</si>
  <si>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</si>
  <si>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</si>
  <si>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</si>
  <si>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</si>
  <si>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</si>
  <si>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</si>
  <si>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</si>
  <si>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</si>
  <si>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</si>
  <si>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</si>
  <si>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</si>
  <si>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</si>
  <si>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</si>
  <si>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</si>
  <si>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</si>
  <si>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</si>
  <si>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</si>
  <si>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</si>
  <si>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</si>
  <si>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</si>
  <si>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</si>
  <si>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</si>
  <si>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</si>
  <si>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</si>
  <si>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</si>
  <si>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</si>
  <si>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</si>
  <si>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</si>
  <si>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</si>
  <si>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</si>
  <si>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</si>
  <si>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</si>
  <si>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</si>
  <si>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</si>
  <si>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</si>
  <si>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</si>
  <si>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</si>
  <si>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</si>
  <si>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</si>
  <si>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</si>
  <si>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</si>
  <si>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</si>
  <si>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</si>
  <si>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</si>
  <si>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</si>
  <si>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</si>
  <si>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</si>
  <si>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</si>
  <si>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</si>
  <si>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</si>
  <si>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</si>
  <si>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</si>
  <si>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</si>
  <si>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</si>
  <si>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</si>
  <si>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</si>
  <si>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</si>
  <si>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</si>
  <si>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</si>
  <si>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</si>
  <si>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</si>
  <si>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</si>
  <si>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</si>
  <si>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</si>
  <si>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</si>
  <si>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</si>
  <si>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</si>
  <si>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</si>
  <si>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</si>
  <si>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</si>
  <si>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</si>
  <si>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</si>
  <si>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</si>
  <si>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</si>
  <si>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</si>
  <si>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</si>
  <si>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</si>
  <si>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</si>
  <si>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</si>
  <si>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</si>
  <si>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</si>
  <si>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</si>
  <si>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</si>
  <si>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</si>
  <si>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</si>
  <si>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</si>
  <si>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</si>
  <si>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</si>
  <si>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</si>
  <si>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</si>
  <si>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</si>
  <si>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</si>
  <si>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</si>
  <si>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</si>
  <si>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</si>
  <si>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</si>
  <si>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</si>
  <si>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</si>
  <si>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</si>
  <si>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</si>
  <si>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</si>
  <si>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</si>
  <si>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</si>
  <si>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</si>
  <si>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</si>
  <si>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</si>
  <si>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</si>
  <si>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</si>
  <si>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</si>
  <si>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</si>
  <si>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</si>
  <si>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</si>
  <si>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</si>
  <si>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</si>
  <si>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</si>
  <si>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</si>
  <si>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</si>
  <si>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</si>
  <si>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</si>
  <si>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</si>
  <si>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</si>
  <si>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</si>
  <si>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</si>
  <si>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</si>
  <si>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</si>
  <si>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</si>
  <si>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</si>
  <si>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</si>
  <si>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</si>
  <si>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</si>
  <si>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</si>
  <si>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</si>
  <si>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</si>
  <si>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</si>
  <si>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</si>
  <si>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</si>
  <si>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</si>
  <si>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</si>
  <si>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</si>
  <si>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</si>
  <si>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</si>
  <si>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</si>
  <si>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</si>
  <si>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</si>
  <si>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</si>
  <si>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</si>
  <si>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</si>
  <si>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</si>
  <si>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</si>
  <si>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</si>
  <si>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</si>
  <si>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</si>
  <si>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</si>
  <si>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</si>
  <si>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</si>
  <si>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</si>
  <si>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</si>
  <si>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</si>
  <si>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</si>
  <si>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</si>
  <si>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</si>
  <si>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</si>
  <si>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</si>
  <si>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</si>
  <si>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</si>
  <si>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</si>
  <si>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</si>
  <si>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</si>
  <si>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</si>
  <si>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</si>
  <si>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</si>
  <si>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</si>
  <si>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</si>
  <si>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</si>
  <si>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</si>
  <si>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</si>
  <si>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</si>
  <si>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</si>
  <si>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</si>
  <si>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</si>
  <si>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</si>
  <si>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</si>
  <si>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</si>
  <si>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</si>
  <si>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</si>
  <si>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</si>
  <si>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</si>
  <si>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</si>
  <si>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</si>
  <si>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</si>
  <si>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</si>
  <si>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</si>
  <si>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</si>
  <si>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</si>
  <si>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</si>
  <si>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</si>
  <si>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</si>
  <si>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</si>
  <si>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</si>
  <si>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</si>
  <si>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</si>
  <si>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</si>
  <si>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</si>
  <si>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</si>
  <si>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</si>
  <si>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</si>
  <si>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</si>
  <si>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</si>
  <si>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</si>
  <si>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</si>
  <si>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</si>
  <si>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</si>
  <si>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</si>
  <si>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</si>
  <si>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</si>
  <si>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</si>
  <si>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</si>
  <si>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</si>
  <si>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</si>
  <si>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</si>
  <si>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</si>
  <si>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</si>
  <si>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</si>
  <si>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</si>
  <si>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</si>
  <si>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</si>
  <si>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</si>
  <si>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</si>
  <si>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</si>
  <si>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</si>
  <si>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</si>
  <si>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</si>
  <si>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</si>
  <si>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</si>
  <si>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</si>
  <si>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</si>
  <si>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</si>
  <si>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</si>
  <si>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</si>
  <si>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</si>
  <si>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</si>
  <si>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</si>
  <si>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</si>
  <si>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</si>
  <si>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</si>
  <si>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</si>
  <si>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</si>
  <si>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</si>
  <si>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</si>
  <si>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</si>
  <si>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</si>
  <si>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</si>
  <si>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</si>
  <si>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</si>
  <si>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</si>
  <si>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</si>
  <si>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</si>
  <si>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</si>
  <si>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</si>
  <si>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</si>
  <si>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</si>
  <si>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</si>
  <si>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</si>
  <si>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</si>
  <si>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</si>
  <si>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</si>
  <si>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</si>
  <si>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</si>
  <si>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</si>
  <si>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</si>
  <si>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</si>
  <si>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</si>
  <si>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</si>
  <si>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</si>
  <si>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</si>
  <si>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</si>
  <si>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</si>
  <si>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</si>
  <si>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</si>
  <si>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</si>
  <si>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</si>
  <si>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</si>
  <si>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</si>
  <si>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</si>
  <si>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</si>
  <si>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</si>
  <si>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</si>
  <si>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</si>
  <si>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</si>
  <si>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</si>
  <si>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</si>
  <si>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</si>
  <si>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</si>
  <si>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</si>
  <si>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</si>
  <si>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</si>
  <si>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</si>
  <si>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</si>
  <si>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</si>
  <si>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</si>
  <si>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</si>
  <si>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</si>
  <si>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</si>
  <si>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</si>
  <si>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</si>
  <si>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</si>
  <si>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</si>
  <si>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</si>
  <si>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</si>
  <si>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</si>
  <si>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</si>
  <si>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</si>
  <si>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</si>
  <si>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</si>
  <si>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</si>
  <si>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</si>
  <si>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</si>
  <si>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</si>
  <si>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</si>
  <si>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</si>
  <si>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</si>
  <si>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</si>
  <si>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</si>
  <si>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</si>
  <si>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</si>
  <si>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</si>
  <si>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</si>
  <si>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</si>
  <si>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</si>
  <si>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</si>
  <si>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</si>
  <si>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</si>
  <si>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</si>
  <si>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</si>
  <si>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</si>
  <si>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</si>
  <si>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</si>
  <si>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</si>
  <si>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</si>
  <si>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</si>
  <si>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</si>
  <si>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</si>
  <si>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</si>
  <si>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</si>
  <si>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</si>
  <si>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</si>
  <si>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</si>
  <si>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</si>
  <si>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</si>
  <si>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</si>
  <si>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</si>
  <si>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</si>
  <si>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</si>
  <si>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</si>
  <si>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</si>
  <si>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</si>
  <si>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</si>
  <si>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</si>
  <si>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</si>
  <si>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</si>
  <si>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</si>
  <si>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</si>
  <si>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</si>
  <si>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</si>
  <si>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</si>
  <si>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</si>
  <si>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</si>
  <si>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</si>
  <si>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</si>
  <si>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</si>
  <si>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</si>
  <si>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</si>
  <si>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</si>
  <si>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</si>
  <si>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</si>
  <si>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</si>
  <si>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</si>
  <si>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</si>
  <si>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</si>
  <si>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</si>
  <si>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</si>
  <si>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</si>
  <si>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</si>
  <si>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</si>
  <si>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</si>
  <si>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</si>
  <si>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</si>
  <si>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</si>
  <si>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</si>
  <si>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</si>
  <si>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</si>
  <si>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</si>
  <si>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</si>
  <si>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</si>
  <si>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</si>
  <si>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</si>
  <si>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</si>
  <si>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</si>
  <si>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</si>
  <si>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</si>
  <si>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</si>
  <si>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</si>
  <si>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</si>
  <si>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</si>
  <si>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</si>
  <si>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</si>
  <si>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</si>
  <si>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</si>
  <si>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</si>
  <si>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</si>
  <si>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</si>
  <si>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</si>
  <si>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</si>
  <si>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</si>
  <si>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</si>
  <si>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</si>
  <si>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</si>
  <si>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</si>
  <si>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</si>
  <si>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</si>
  <si>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</si>
  <si>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</si>
  <si>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</si>
  <si>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</si>
  <si>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</si>
  <si>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</si>
  <si>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</si>
  <si>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</si>
  <si>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</si>
  <si>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</si>
  <si>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</si>
  <si>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</si>
  <si>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</si>
  <si>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</si>
  <si>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</si>
  <si>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</si>
  <si>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</si>
  <si>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</si>
  <si>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</si>
  <si>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</si>
  <si>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</si>
  <si>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</si>
  <si>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</si>
  <si>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</si>
  <si>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</si>
  <si>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</si>
  <si>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</si>
  <si>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</si>
  <si>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</si>
  <si>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</si>
  <si>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</si>
  <si>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</si>
  <si>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</si>
  <si>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</si>
  <si>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</si>
  <si>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</si>
  <si>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</si>
  <si>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</si>
  <si>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</si>
  <si>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</si>
  <si>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</si>
  <si>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</si>
  <si>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</si>
  <si>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</si>
  <si>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</si>
  <si>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</si>
  <si>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</si>
  <si>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</si>
  <si>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</si>
  <si>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</si>
  <si>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</si>
  <si>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</si>
  <si>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</si>
  <si>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</si>
  <si>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</si>
  <si>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</si>
  <si>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</si>
  <si>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</si>
  <si>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</si>
  <si>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</si>
  <si>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</si>
  <si>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</si>
  <si>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</si>
  <si>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</si>
  <si>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</si>
  <si>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</si>
  <si>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</si>
  <si>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</si>
  <si>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</si>
  <si>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</si>
  <si>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</si>
  <si>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</si>
  <si>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</si>
  <si>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</si>
  <si>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</si>
  <si>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</si>
  <si>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</si>
  <si>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</si>
  <si>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</si>
  <si>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</si>
  <si>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</si>
  <si>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</si>
  <si>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</si>
  <si>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</si>
  <si>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</si>
  <si>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</si>
  <si>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</si>
  <si>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</si>
  <si>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</si>
  <si>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</si>
  <si>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</si>
  <si>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</si>
  <si>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</si>
  <si>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</si>
  <si>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</si>
  <si>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</si>
  <si>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</si>
  <si>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</si>
  <si>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</si>
  <si>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</si>
  <si>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</si>
  <si>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</si>
  <si>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</si>
  <si>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</si>
  <si>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</si>
  <si>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</si>
  <si>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</si>
  <si>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</si>
  <si>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</si>
  <si>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</si>
  <si>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</si>
  <si>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</si>
  <si>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</si>
  <si>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</si>
  <si>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</si>
  <si>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</si>
  <si>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</si>
  <si>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</si>
  <si>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</si>
  <si>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</si>
  <si>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</si>
  <si>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</si>
  <si>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</si>
  <si>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</si>
  <si>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</si>
  <si>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</si>
  <si>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</si>
  <si>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</si>
  <si>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</si>
  <si>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</si>
  <si>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</si>
  <si>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</si>
  <si>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</si>
  <si>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</si>
  <si>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</si>
  <si>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</si>
  <si>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</si>
  <si>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</si>
  <si>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</si>
  <si>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</si>
  <si>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</si>
  <si>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</si>
  <si>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</si>
  <si>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</si>
  <si>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</si>
  <si>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</si>
  <si>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</si>
  <si>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</si>
  <si>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</si>
  <si>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</si>
  <si>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</si>
  <si>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</si>
  <si>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</si>
  <si>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</si>
  <si>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</si>
  <si>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</si>
  <si>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</si>
  <si>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</si>
  <si>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</si>
  <si>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</si>
  <si>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</si>
  <si>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</si>
  <si>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</si>
  <si>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</si>
  <si>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</si>
  <si>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</si>
  <si>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</si>
  <si>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</si>
  <si>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</si>
  <si>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</si>
  <si>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</si>
  <si>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</si>
  <si>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</si>
  <si>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</si>
  <si>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</si>
  <si>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</si>
  <si>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</si>
  <si>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</si>
  <si>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</si>
  <si>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</si>
  <si>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</si>
  <si>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</si>
  <si>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</si>
  <si>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</si>
  <si>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</si>
  <si>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</si>
  <si>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</si>
  <si>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</si>
  <si>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</si>
  <si>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</si>
  <si>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</si>
  <si>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</si>
  <si>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</si>
  <si>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</si>
  <si>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</si>
  <si>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</si>
  <si>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</si>
  <si>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</si>
  <si>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</si>
  <si>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</si>
  <si>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</si>
  <si>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</si>
  <si>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</si>
  <si>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</si>
  <si>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</si>
  <si>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</si>
  <si>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</si>
  <si>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</si>
  <si>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</si>
  <si>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</si>
  <si>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</si>
  <si>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</si>
  <si>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</si>
  <si>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</si>
  <si>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</si>
  <si>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</si>
  <si>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</si>
  <si>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</si>
  <si>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</si>
  <si>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</si>
  <si>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</si>
  <si>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</si>
  <si>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</si>
  <si>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</si>
  <si>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</si>
  <si>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</si>
  <si>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</si>
  <si>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</si>
  <si>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</si>
  <si>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</si>
  <si>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</si>
  <si>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</si>
  <si>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</si>
  <si>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</si>
  <si>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</si>
  <si>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</si>
  <si>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</si>
  <si>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</si>
  <si>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</si>
  <si>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</si>
  <si>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</si>
  <si>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</si>
  <si>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</si>
  <si>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</si>
  <si>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</si>
  <si>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</si>
  <si>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</si>
  <si>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</si>
  <si>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</si>
  <si>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</si>
  <si>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</si>
  <si>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</si>
  <si>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</si>
  <si>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</si>
  <si>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</si>
  <si>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</si>
  <si>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</si>
  <si>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</si>
  <si>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</si>
  <si>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</si>
  <si>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</si>
  <si>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</si>
  <si>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</si>
  <si>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</si>
  <si>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</si>
  <si>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</si>
  <si>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</si>
  <si>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</si>
  <si>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</si>
  <si>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</si>
  <si>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</si>
  <si>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</si>
  <si>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</si>
  <si>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</si>
  <si>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</si>
  <si>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</si>
  <si>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</si>
  <si>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</si>
  <si>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</si>
  <si>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</si>
  <si>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</si>
  <si>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</si>
  <si>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</si>
  <si>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</si>
  <si>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</si>
  <si>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</si>
  <si>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</si>
  <si>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</si>
  <si>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</si>
  <si>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</si>
  <si>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</si>
  <si>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</si>
  <si>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</si>
  <si>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</si>
  <si>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</si>
  <si>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</si>
  <si>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</si>
  <si>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</si>
  <si>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</si>
  <si>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</si>
  <si>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</si>
  <si>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</si>
  <si>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</si>
  <si>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</si>
  <si>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</si>
  <si>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</si>
  <si>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</si>
  <si>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</si>
  <si>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</si>
  <si>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</si>
  <si>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</si>
  <si>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</si>
  <si>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</si>
  <si>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</si>
  <si>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</si>
  <si>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</si>
  <si>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</si>
  <si>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</si>
  <si>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</si>
  <si>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</si>
  <si>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</si>
  <si>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</si>
  <si>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</si>
  <si>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</si>
  <si>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</si>
  <si>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</si>
  <si>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</si>
  <si>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</si>
  <si>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</si>
  <si>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</si>
  <si>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</si>
  <si>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</si>
  <si>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</si>
  <si>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</si>
  <si>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</si>
  <si>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</si>
  <si>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</si>
  <si>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</si>
  <si>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</si>
  <si>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</si>
  <si>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</si>
  <si>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</si>
  <si>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</si>
  <si>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</si>
  <si>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</si>
  <si>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</si>
  <si>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</si>
  <si>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</si>
  <si>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</si>
  <si>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</si>
  <si>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</si>
  <si>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</si>
  <si>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</si>
  <si>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</si>
  <si>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</si>
  <si>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</si>
  <si>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</si>
  <si>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</si>
  <si>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</si>
  <si>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</si>
  <si>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</si>
  <si>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</si>
  <si>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</si>
  <si>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</si>
  <si>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</si>
  <si>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</si>
  <si>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</si>
  <si>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</si>
  <si>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</si>
  <si>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</si>
  <si>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</si>
  <si>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</si>
  <si>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</si>
  <si>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</si>
  <si>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</si>
  <si>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</si>
  <si>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</si>
  <si>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</si>
  <si>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</si>
  <si>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</si>
  <si>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</si>
  <si>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</si>
  <si>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</si>
  <si>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</si>
  <si>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</si>
  <si>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</si>
  <si>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</si>
  <si>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</si>
  <si>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</si>
  <si>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</si>
  <si>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</si>
  <si>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</si>
  <si>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</si>
  <si>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</si>
  <si>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</si>
  <si>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</si>
  <si>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</si>
  <si>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</si>
  <si>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</si>
  <si>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</si>
  <si>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</si>
  <si>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</si>
  <si>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</si>
  <si>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</si>
  <si>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</si>
  <si>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</si>
  <si>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</si>
  <si>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</si>
  <si>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</si>
  <si>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</si>
  <si>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</si>
  <si>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</si>
  <si>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</si>
  <si>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</si>
  <si>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</si>
  <si>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</si>
  <si>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</si>
  <si>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</si>
  <si>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</si>
  <si>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</si>
  <si>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</si>
  <si>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</si>
  <si>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</si>
  <si>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</si>
  <si>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</si>
  <si>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</si>
  <si>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</si>
  <si>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</si>
  <si>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</si>
  <si>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</si>
  <si>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</si>
  <si>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</si>
  <si>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</si>
  <si>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</si>
  <si>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</si>
  <si>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</si>
  <si>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</si>
  <si>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</si>
  <si>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</si>
  <si>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</si>
  <si>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</si>
  <si>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</si>
  <si>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</si>
  <si>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</si>
  <si>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</si>
  <si>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</si>
  <si>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</si>
  <si>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</si>
  <si>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</si>
  <si>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</si>
  <si>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</si>
  <si>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</si>
  <si>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</si>
  <si>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</si>
  <si>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</si>
  <si>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</si>
  <si>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</si>
  <si>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</si>
  <si>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</si>
  <si>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</si>
  <si>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</si>
  <si>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</si>
  <si>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</si>
  <si>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</si>
  <si>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</si>
  <si>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</si>
  <si>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</si>
  <si>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</si>
  <si>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</si>
  <si>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</si>
  <si>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</si>
  <si>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</si>
  <si>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</si>
  <si>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</si>
  <si>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</si>
  <si>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</si>
  <si>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</si>
  <si>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</si>
  <si>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</si>
  <si>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</si>
  <si>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</si>
  <si>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</si>
  <si>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</si>
  <si>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</si>
  <si>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</si>
  <si>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</si>
  <si>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</si>
  <si>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</si>
  <si>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</si>
  <si>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</si>
  <si>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</si>
  <si>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</si>
  <si>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</si>
  <si>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</si>
  <si>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</si>
  <si>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</si>
  <si>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</si>
  <si>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</si>
  <si>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</si>
  <si>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</si>
  <si>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</si>
  <si>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</si>
  <si>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</si>
  <si>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</si>
  <si>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</si>
  <si>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</si>
  <si>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</si>
  <si>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</si>
  <si>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</si>
  <si>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</si>
  <si>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</si>
  <si>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</si>
  <si>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</si>
  <si>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</si>
  <si>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</si>
  <si>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</si>
  <si>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</si>
  <si>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</si>
  <si>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</si>
  <si>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</si>
  <si>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</si>
  <si>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</si>
  <si>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</si>
  <si>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</si>
  <si>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</si>
  <si>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</si>
  <si>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</si>
  <si>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</si>
  <si>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</si>
  <si>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</si>
  <si>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</si>
  <si>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</si>
  <si>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</si>
  <si>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</si>
  <si>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</si>
  <si>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</si>
  <si>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</si>
  <si>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</si>
  <si>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</si>
  <si>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</si>
  <si>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</si>
  <si>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</si>
  <si>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</si>
  <si>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</si>
  <si>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</si>
  <si>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</si>
  <si>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</si>
  <si>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</si>
  <si>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</si>
  <si>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</si>
  <si>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</si>
  <si>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</si>
  <si>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</si>
  <si>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</si>
  <si>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</si>
  <si>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</si>
  <si>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</si>
  <si>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</si>
  <si>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</si>
  <si>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</si>
  <si>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</si>
  <si>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</si>
  <si>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</si>
  <si>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</si>
  <si>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</si>
  <si>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</si>
  <si>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</si>
  <si>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</si>
  <si>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</si>
  <si>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</si>
  <si>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</si>
  <si>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</si>
  <si>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</si>
  <si>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</si>
  <si>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</si>
  <si>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</si>
  <si>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</si>
  <si>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</si>
  <si>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</si>
  <si>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</si>
  <si>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</si>
  <si>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</si>
  <si>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</si>
  <si>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</si>
  <si>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</si>
  <si>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</si>
  <si>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</si>
  <si>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</si>
  <si>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</si>
  <si>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</si>
  <si>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</si>
  <si>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</si>
  <si>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</si>
  <si>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</si>
  <si>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</si>
  <si>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</si>
  <si>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</si>
  <si>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</si>
  <si>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</si>
  <si>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</si>
  <si>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</si>
  <si>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</si>
  <si>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</si>
  <si>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</si>
  <si>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</si>
  <si>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</si>
  <si>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</si>
  <si>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</si>
  <si>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</si>
  <si>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</si>
  <si>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</si>
  <si>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</si>
  <si>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</si>
  <si>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</si>
  <si>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</si>
  <si>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</si>
  <si>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</si>
  <si>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</si>
  <si>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</si>
  <si>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</si>
  <si>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</si>
  <si>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</si>
  <si>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</si>
  <si>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</si>
  <si>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</si>
  <si>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</si>
  <si>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</si>
  <si>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</si>
  <si>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</si>
  <si>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</si>
  <si>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</si>
  <si>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</si>
  <si>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</si>
  <si>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</si>
  <si>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</si>
  <si>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</si>
  <si>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</si>
  <si>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</si>
  <si>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</si>
  <si>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</si>
  <si>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</si>
  <si>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</si>
  <si>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</si>
  <si>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</si>
  <si>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</si>
  <si>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</si>
  <si>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</si>
  <si>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</si>
  <si>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</si>
  <si>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</si>
  <si>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</si>
  <si>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</si>
  <si>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</si>
  <si>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</si>
  <si>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</si>
  <si>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</si>
  <si>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</si>
  <si>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</si>
  <si>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</si>
  <si>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</si>
  <si>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</si>
  <si>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</si>
  <si>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</si>
  <si>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</si>
  <si>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</si>
  <si>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</si>
  <si>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</si>
  <si>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</si>
  <si>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</si>
  <si>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</si>
  <si>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</si>
  <si>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</si>
  <si>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</si>
  <si>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</si>
  <si>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</si>
  <si>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</si>
  <si>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</si>
  <si>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</si>
  <si>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</si>
  <si>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</si>
  <si>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</si>
  <si>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</si>
  <si>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</si>
  <si>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</si>
  <si>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</si>
  <si>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</si>
  <si>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</si>
  <si>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</si>
  <si>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</si>
  <si>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</si>
  <si>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</si>
  <si>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</si>
  <si>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</si>
  <si>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</si>
  <si>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</si>
  <si>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</si>
  <si>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</si>
  <si>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</si>
  <si>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</si>
  <si>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</si>
  <si>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</si>
  <si>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</si>
  <si>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</si>
  <si>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</si>
  <si>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</si>
  <si>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</si>
  <si>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</si>
  <si>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</si>
  <si>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</si>
  <si>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</si>
  <si>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</si>
  <si>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</si>
  <si>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</si>
  <si>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</si>
  <si>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</si>
  <si>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</si>
  <si>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</si>
  <si>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</si>
  <si>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</si>
  <si>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</si>
  <si>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</si>
  <si>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</si>
  <si>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</si>
  <si>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</si>
  <si>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</si>
  <si>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</si>
  <si>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</si>
  <si>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</si>
  <si>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</si>
  <si>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</si>
  <si>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</si>
  <si>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</si>
  <si>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</si>
  <si>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</si>
  <si>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</si>
  <si>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</si>
  <si>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</si>
  <si>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</si>
  <si>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</si>
  <si>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</si>
  <si>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</si>
  <si>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</si>
  <si>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</si>
  <si>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</si>
  <si>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</si>
  <si>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</si>
  <si>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</si>
  <si>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</si>
  <si>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</si>
  <si>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</si>
  <si>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</si>
  <si>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</si>
  <si>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</si>
  <si>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</si>
  <si>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</si>
  <si>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</si>
  <si>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</si>
  <si>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</si>
  <si>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</si>
  <si>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</si>
  <si>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</si>
  <si>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</si>
  <si>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</si>
  <si>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</si>
  <si>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</si>
  <si>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</si>
  <si>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</si>
  <si>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</si>
  <si>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</si>
  <si>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</si>
  <si>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</si>
  <si>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</si>
  <si>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</si>
  <si>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</si>
  <si>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</si>
  <si>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</si>
  <si>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</si>
  <si>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</si>
  <si>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</si>
  <si>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</si>
  <si>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</si>
  <si>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</si>
  <si>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</si>
  <si>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</si>
  <si>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</si>
  <si>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</si>
  <si>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</si>
  <si>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</si>
  <si>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</si>
  <si>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</si>
  <si>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</si>
  <si>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</si>
  <si>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</si>
  <si>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</si>
  <si>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</si>
  <si>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</si>
  <si>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</si>
  <si>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</si>
  <si>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</si>
  <si>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</si>
  <si>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</si>
  <si>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</si>
  <si>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</si>
  <si>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</si>
  <si>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</si>
  <si>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</si>
  <si>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</si>
  <si>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</si>
  <si>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</si>
  <si>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</si>
  <si>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</si>
  <si>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</si>
  <si>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</si>
  <si>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</si>
  <si>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</si>
  <si>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</si>
  <si>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</si>
  <si>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</si>
  <si>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</si>
  <si>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</si>
  <si>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</si>
  <si>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</si>
  <si>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</si>
  <si>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</si>
  <si>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</si>
  <si>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</si>
  <si>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</si>
  <si>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</si>
  <si>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</si>
  <si>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</si>
  <si>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</si>
  <si>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</si>
  <si>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</si>
  <si>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</si>
  <si>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</si>
  <si>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</si>
  <si>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</si>
  <si>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</si>
  <si>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</si>
  <si>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</si>
  <si>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</si>
  <si>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</si>
  <si>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</si>
  <si>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</si>
  <si>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</si>
  <si>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</si>
  <si>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</si>
  <si>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</si>
  <si>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</si>
  <si>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</si>
  <si>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</si>
  <si>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</si>
  <si>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</si>
  <si>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</si>
  <si>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</si>
  <si>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</si>
  <si>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</si>
  <si>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</si>
  <si>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</si>
  <si>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</si>
  <si>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</si>
  <si>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</si>
  <si>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</si>
  <si>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</si>
  <si>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</si>
  <si>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</si>
  <si>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</si>
  <si>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</si>
  <si>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</si>
  <si>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</si>
  <si>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</si>
  <si>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</si>
  <si>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</si>
  <si>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</si>
  <si>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</si>
  <si>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</si>
  <si>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</si>
  <si>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</si>
  <si>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</si>
  <si>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</si>
  <si>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</si>
  <si>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</si>
  <si>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</si>
  <si>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</si>
  <si>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</si>
  <si>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</si>
  <si>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</si>
  <si>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</si>
  <si>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</si>
  <si>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</si>
  <si>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</si>
  <si>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</si>
  <si>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</si>
  <si>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</si>
  <si>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</si>
  <si>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</si>
  <si>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</si>
  <si>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</si>
  <si>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</si>
  <si>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</si>
  <si>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</si>
  <si>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</si>
  <si>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</si>
  <si>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</si>
  <si>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</si>
  <si>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</si>
  <si>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</si>
  <si>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</si>
  <si>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</si>
  <si>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</si>
  <si>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</si>
  <si>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</si>
  <si>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</si>
  <si>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</si>
  <si>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</si>
  <si>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</si>
  <si>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</si>
  <si>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</si>
  <si>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</si>
  <si>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</si>
  <si>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</si>
  <si>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</si>
  <si>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</si>
  <si>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</si>
  <si>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</si>
  <si>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</si>
  <si>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</si>
  <si>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</si>
  <si>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</si>
  <si>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</si>
  <si>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</si>
  <si>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</si>
  <si>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</si>
  <si>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</si>
  <si>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</si>
  <si>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</si>
  <si>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</si>
  <si>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</si>
  <si>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</si>
  <si>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</si>
  <si>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</si>
  <si>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</si>
  <si>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</si>
  <si>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</si>
  <si>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</si>
  <si>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</si>
  <si>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</si>
  <si>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</si>
  <si>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</si>
  <si>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</si>
  <si>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</si>
  <si>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</si>
  <si>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</si>
  <si>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</si>
  <si>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</si>
  <si>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</si>
  <si>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</si>
  <si>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</si>
  <si>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</si>
  <si>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</si>
  <si>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</si>
  <si>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</si>
  <si>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</si>
  <si>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</si>
  <si>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</si>
  <si>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</si>
  <si>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</si>
  <si>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</si>
  <si>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</si>
  <si>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</si>
  <si>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</si>
  <si>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</si>
  <si>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</si>
  <si>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</si>
  <si>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</si>
  <si>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</si>
  <si>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</si>
  <si>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</si>
  <si>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</si>
  <si>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</si>
  <si>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</si>
  <si>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</si>
  <si>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</si>
  <si>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</si>
  <si>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</si>
  <si>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</si>
  <si>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</si>
  <si>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</si>
  <si>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</si>
  <si>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</si>
  <si>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</si>
  <si>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</si>
  <si>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</si>
  <si>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</si>
  <si>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</si>
  <si>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</si>
  <si>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</si>
  <si>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</si>
  <si>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</si>
  <si>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</si>
  <si>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</si>
  <si>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</si>
  <si>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</si>
  <si>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</si>
  <si>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</si>
  <si>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</si>
  <si>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</si>
  <si>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</si>
  <si>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</si>
  <si>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</si>
  <si>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</si>
  <si>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</si>
  <si>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</si>
  <si>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</si>
  <si>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</si>
  <si>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</si>
  <si>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</si>
  <si>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</si>
  <si>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</si>
  <si>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</si>
  <si>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</si>
  <si>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</si>
  <si>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</si>
  <si>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</si>
  <si>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</si>
  <si>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</si>
  <si>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</si>
  <si>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</si>
  <si>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</si>
  <si>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</si>
  <si>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</si>
  <si>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</si>
  <si>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</si>
  <si>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</si>
  <si>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</si>
  <si>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</si>
  <si>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</si>
  <si>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</si>
  <si>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</si>
  <si>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</si>
  <si>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</si>
  <si>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</si>
  <si>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</si>
  <si>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</si>
  <si>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</si>
  <si>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</si>
  <si>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</si>
  <si>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</si>
  <si>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</si>
  <si>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</si>
  <si>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</si>
  <si>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</si>
  <si>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</si>
  <si>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</si>
  <si>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</si>
  <si>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</si>
  <si>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</si>
  <si>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</si>
  <si>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</si>
  <si>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</si>
  <si>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</si>
  <si>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</si>
  <si>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</si>
  <si>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</si>
  <si>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</si>
  <si>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</si>
  <si>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</si>
  <si>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</si>
  <si>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</si>
  <si>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</si>
  <si>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</si>
  <si>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</si>
  <si>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</si>
  <si>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</si>
  <si>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</si>
  <si>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</si>
  <si>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</si>
  <si>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</si>
  <si>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</si>
  <si>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</si>
  <si>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</si>
  <si>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</si>
  <si>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</si>
  <si>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</si>
  <si>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</si>
  <si>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</si>
  <si>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</si>
  <si>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</si>
  <si>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</si>
  <si>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</si>
  <si>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</si>
  <si>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</si>
  <si>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</si>
  <si>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</si>
  <si>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</si>
  <si>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</si>
  <si>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</si>
  <si>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</si>
  <si>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</si>
  <si>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</si>
  <si>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</si>
  <si>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</si>
  <si>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</si>
  <si>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</si>
  <si>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</si>
  <si>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</si>
  <si>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</si>
  <si>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</si>
  <si>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</si>
  <si>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</si>
  <si>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</si>
  <si>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</si>
  <si>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</si>
  <si>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</si>
  <si>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</si>
  <si>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</si>
  <si>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</si>
  <si>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</si>
  <si>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</si>
  <si>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</si>
  <si>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</si>
  <si>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</si>
  <si>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</si>
  <si>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</si>
  <si>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</si>
  <si>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</si>
  <si>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</si>
  <si>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</si>
  <si>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</si>
  <si>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</si>
  <si>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</si>
  <si>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</si>
  <si>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</si>
  <si>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</si>
  <si>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</si>
  <si>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</si>
  <si>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</si>
  <si>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</si>
  <si>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</si>
  <si>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</si>
  <si>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</si>
  <si>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</si>
  <si>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</si>
  <si>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</si>
  <si>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</si>
  <si>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</si>
  <si>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</si>
  <si>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</si>
  <si>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</si>
  <si>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</si>
  <si>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</si>
  <si>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</si>
  <si>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</si>
  <si>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</si>
  <si>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</si>
  <si>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</si>
  <si>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</si>
  <si>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</si>
  <si>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</si>
  <si>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</si>
  <si>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</si>
  <si>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</si>
  <si>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</si>
  <si>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</si>
  <si>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</si>
  <si>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</si>
  <si>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</si>
  <si>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</si>
  <si>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</si>
  <si>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</si>
  <si>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</si>
  <si>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</si>
  <si>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</si>
  <si>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</si>
  <si>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</si>
  <si>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</si>
  <si>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</si>
  <si>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</si>
  <si>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</si>
  <si>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</si>
  <si>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</si>
  <si>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</si>
  <si>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</si>
  <si>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</si>
  <si>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</si>
  <si>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</si>
  <si>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</si>
  <si>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</si>
  <si>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</si>
  <si>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</si>
  <si>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</si>
  <si>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</si>
  <si>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</si>
  <si>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</si>
  <si>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</si>
  <si>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</si>
  <si>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</si>
  <si>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</si>
  <si>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</si>
  <si>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</si>
  <si>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</si>
  <si>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</si>
  <si>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</si>
  <si>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</si>
  <si>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</si>
  <si>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</si>
  <si>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</si>
  <si>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</si>
  <si>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</si>
  <si>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</si>
  <si>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</si>
  <si>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</si>
  <si>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</si>
  <si>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</si>
  <si>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</si>
  <si>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</si>
  <si>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</si>
  <si>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</si>
  <si>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</si>
  <si>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</si>
  <si>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</si>
  <si>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</si>
  <si>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</si>
  <si>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</si>
  <si>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</si>
  <si>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</si>
  <si>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</si>
  <si>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</si>
  <si>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</si>
  <si>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</si>
  <si>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</si>
  <si>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</si>
  <si>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</si>
  <si>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</si>
  <si>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</si>
  <si>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</si>
  <si>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</si>
  <si>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</si>
  <si>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</si>
  <si>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</si>
  <si>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</si>
  <si>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</si>
  <si>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</si>
  <si>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</si>
  <si>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</si>
  <si>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</si>
  <si>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</si>
  <si>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</si>
  <si>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</si>
  <si>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</si>
  <si>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</si>
  <si>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</si>
  <si>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</si>
  <si>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</si>
  <si>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</si>
  <si>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</si>
  <si>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</si>
  <si>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</si>
  <si>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</si>
  <si>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</si>
  <si>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</si>
  <si>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</si>
  <si>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</si>
  <si>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</si>
  <si>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</si>
  <si>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</si>
  <si>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</si>
  <si>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</si>
  <si>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</si>
  <si>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</si>
  <si>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</si>
  <si>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</si>
  <si>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</si>
  <si>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</si>
  <si>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</si>
  <si>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</si>
  <si>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</si>
  <si>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</si>
  <si>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</si>
  <si>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</si>
  <si>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</si>
  <si>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</si>
  <si>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</si>
  <si>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</si>
  <si>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</si>
  <si>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</si>
  <si>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</si>
  <si>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</si>
  <si>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</si>
  <si>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</si>
  <si>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</si>
  <si>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</si>
  <si>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</si>
  <si>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</si>
  <si>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</si>
  <si>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</si>
  <si>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</si>
  <si>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</si>
  <si>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</si>
  <si>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</si>
  <si>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</si>
  <si>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</si>
  <si>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</si>
  <si>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</si>
  <si>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</si>
  <si>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</si>
  <si>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</si>
  <si>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</si>
  <si>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</si>
  <si>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</si>
  <si>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</si>
  <si>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</si>
  <si>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</si>
  <si>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</si>
  <si>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</si>
  <si>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</si>
  <si>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</si>
  <si>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</si>
  <si>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</si>
  <si>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</si>
  <si>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</si>
  <si>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</si>
  <si>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</si>
  <si>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</si>
  <si>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</si>
  <si>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</si>
  <si>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</si>
  <si>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</si>
  <si>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</si>
  <si>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</si>
  <si>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</si>
  <si>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</si>
  <si>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</si>
  <si>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</si>
  <si>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</si>
  <si>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</si>
  <si>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</si>
  <si>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</si>
  <si>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</si>
  <si>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</si>
  <si>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</si>
  <si>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</si>
  <si>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</si>
  <si>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</si>
  <si>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</si>
  <si>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</si>
  <si>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</si>
  <si>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</si>
  <si>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</si>
  <si>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</si>
  <si>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</si>
  <si>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</si>
  <si>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</si>
  <si>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</si>
  <si>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</si>
  <si>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</si>
  <si>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</si>
  <si>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</si>
  <si>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</si>
  <si>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</si>
  <si>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</si>
  <si>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</si>
  <si>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</si>
  <si>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</si>
  <si>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</si>
  <si>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</si>
  <si>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</si>
  <si>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</si>
  <si>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</si>
  <si>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</si>
  <si>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</si>
  <si>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</si>
  <si>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</si>
  <si>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</si>
  <si>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</si>
  <si>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</si>
  <si>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</si>
  <si>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</si>
  <si>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</si>
  <si>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</si>
  <si>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</si>
  <si>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</si>
  <si>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</si>
  <si>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</si>
  <si>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</si>
  <si>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</si>
  <si>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</si>
  <si>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</si>
  <si>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</si>
  <si>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</si>
  <si>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</si>
  <si>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</si>
  <si>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</si>
  <si>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</si>
  <si>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</si>
  <si>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</si>
  <si>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</si>
  <si>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</si>
  <si>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</si>
  <si>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</si>
  <si>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</si>
  <si>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</si>
  <si>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</si>
  <si>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</si>
  <si>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</si>
  <si>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</si>
  <si>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</si>
  <si>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</si>
  <si>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</si>
  <si>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</si>
  <si>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</si>
  <si>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</si>
  <si>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</si>
  <si>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</si>
  <si>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</si>
  <si>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</si>
  <si>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</si>
  <si>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</si>
  <si>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</si>
  <si>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</si>
  <si>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</si>
  <si>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</si>
  <si>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</si>
  <si>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</si>
  <si>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</si>
  <si>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</si>
  <si>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</si>
  <si>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</si>
  <si>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</si>
  <si>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</si>
  <si>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</si>
  <si>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</si>
  <si>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</si>
  <si>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</si>
  <si>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</si>
  <si>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</si>
  <si>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</si>
  <si>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</si>
  <si>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</si>
  <si>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</si>
  <si>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</si>
  <si>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</si>
  <si>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</si>
  <si>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</si>
  <si>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</si>
  <si>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</si>
  <si>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</si>
  <si>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</si>
  <si>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</si>
  <si>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</si>
  <si>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</si>
  <si>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</si>
  <si>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</si>
  <si>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</si>
  <si>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</si>
  <si>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</si>
  <si>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</si>
  <si>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</si>
  <si>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</si>
  <si>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</si>
  <si>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</si>
  <si>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</si>
  <si>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</si>
  <si>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</si>
  <si>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</si>
  <si>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</si>
  <si>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</si>
  <si>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</si>
  <si>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</si>
  <si>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</si>
  <si>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</si>
  <si>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</si>
  <si>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</si>
  <si>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</si>
  <si>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</si>
  <si>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</si>
  <si>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</si>
  <si>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</si>
  <si>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</si>
  <si>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</si>
  <si>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</si>
  <si>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</si>
  <si>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</si>
  <si>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</si>
  <si>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</si>
  <si>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</si>
  <si>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</si>
  <si>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</si>
  <si>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</si>
  <si>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</si>
  <si>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</si>
  <si>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</si>
  <si>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</si>
  <si>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</si>
  <si>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</si>
  <si>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</si>
  <si>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</si>
  <si>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</si>
  <si>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</si>
  <si>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</si>
  <si>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</si>
  <si>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</si>
  <si>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</si>
  <si>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</si>
  <si>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</si>
  <si>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</si>
  <si>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</si>
  <si>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</si>
  <si>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</si>
  <si>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</si>
  <si>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</si>
  <si>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</si>
  <si>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</si>
  <si>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</si>
  <si>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</si>
  <si>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</si>
  <si>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</si>
  <si>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</si>
  <si>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</si>
  <si>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</si>
  <si>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</si>
  <si>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</si>
  <si>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</si>
  <si>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</si>
  <si>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</si>
  <si>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</si>
  <si>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</si>
  <si>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</si>
  <si>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</si>
  <si>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</si>
  <si>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</si>
  <si>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</si>
  <si>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</si>
  <si>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</si>
  <si>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</si>
  <si>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</si>
  <si>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</si>
  <si>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</si>
  <si>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</si>
  <si>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</si>
  <si>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</si>
  <si>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</si>
  <si>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</si>
  <si>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</si>
  <si>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</si>
  <si>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</si>
  <si>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</si>
  <si>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</si>
  <si>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</si>
  <si>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</si>
  <si>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</si>
  <si>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</si>
  <si>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</si>
  <si>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</si>
  <si>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</si>
  <si>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</si>
  <si>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</si>
  <si>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</si>
  <si>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</si>
  <si>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</si>
  <si>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</si>
  <si>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</si>
  <si>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</si>
  <si>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</si>
  <si>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</si>
  <si>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</si>
  <si>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</si>
  <si>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</si>
  <si>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</si>
  <si>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</si>
  <si>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</si>
  <si>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</si>
  <si>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</si>
  <si>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</si>
  <si>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</si>
  <si>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</si>
  <si>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</si>
  <si>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</si>
  <si>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</si>
  <si>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</si>
  <si>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</si>
  <si>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</si>
  <si>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</si>
  <si>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</si>
  <si>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</si>
  <si>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</si>
  <si>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</si>
  <si>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</si>
  <si>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</si>
  <si>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</si>
  <si>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</si>
  <si>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</si>
  <si>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</si>
  <si>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</si>
  <si>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</si>
  <si>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</si>
  <si>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</si>
  <si>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</si>
  <si>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</si>
  <si>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</si>
  <si>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</si>
  <si>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</si>
  <si>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</si>
  <si>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</si>
  <si>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</si>
  <si>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</si>
  <si>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</si>
  <si>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</si>
  <si>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</si>
  <si>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</si>
  <si>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</si>
  <si>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</si>
  <si>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</si>
  <si>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</si>
  <si>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</si>
  <si>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</si>
  <si>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</si>
  <si>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</si>
  <si>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</si>
  <si>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</si>
  <si>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</si>
  <si>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</si>
  <si>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</si>
  <si>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</si>
  <si>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</si>
  <si>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</si>
  <si>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</si>
  <si>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</si>
  <si>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</si>
  <si>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</si>
  <si>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</si>
  <si>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</si>
  <si>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</si>
  <si>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</si>
  <si>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</si>
  <si>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</si>
  <si>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</si>
  <si>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</si>
  <si>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</si>
  <si>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</si>
  <si>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</si>
  <si>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</si>
  <si>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</si>
  <si>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</si>
  <si>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</si>
  <si>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</si>
  <si>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</si>
  <si>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</si>
  <si>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</si>
  <si>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</si>
  <si>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</si>
  <si>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</si>
  <si>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</si>
  <si>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</si>
  <si>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</si>
  <si>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</si>
  <si>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</si>
  <si>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</si>
  <si>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</si>
  <si>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</si>
  <si>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</si>
  <si>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</si>
  <si>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</si>
  <si>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</si>
  <si>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</si>
  <si>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</si>
  <si>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</si>
  <si>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</si>
  <si>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</si>
  <si>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</si>
  <si>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</si>
  <si>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</si>
  <si>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</si>
  <si>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</si>
  <si>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</si>
  <si>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</si>
  <si>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</si>
  <si>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</si>
  <si>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</si>
  <si>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</si>
  <si>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</si>
  <si>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</si>
  <si>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</si>
  <si>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</si>
  <si>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</si>
  <si>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</si>
  <si>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</si>
  <si>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</si>
  <si>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</si>
  <si>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</si>
  <si>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</si>
  <si>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</si>
  <si>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</si>
  <si>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</si>
  <si>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</si>
  <si>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</si>
  <si>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</si>
  <si>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</si>
  <si>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</si>
  <si>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</si>
  <si>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</si>
  <si>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</si>
  <si>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</si>
  <si>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</si>
  <si>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</si>
  <si>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</si>
  <si>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</si>
  <si>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</si>
  <si>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</si>
  <si>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</si>
  <si>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</si>
  <si>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</si>
  <si>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</si>
  <si>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</si>
  <si>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</si>
  <si>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</si>
  <si>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</si>
  <si>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</si>
  <si>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</si>
  <si>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</si>
  <si>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</si>
  <si>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</si>
  <si>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</si>
  <si>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</si>
  <si>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</si>
  <si>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</si>
  <si>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</si>
  <si>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</si>
  <si>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</si>
  <si>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</si>
  <si>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</si>
  <si>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</si>
  <si>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</si>
  <si>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</si>
  <si>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</si>
  <si>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</si>
  <si>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</si>
  <si>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</si>
  <si>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</si>
  <si>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</si>
  <si>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</si>
  <si>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</si>
  <si>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</si>
  <si>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</si>
  <si>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</si>
  <si>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</si>
  <si>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</si>
  <si>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</si>
  <si>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</si>
  <si>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</si>
  <si>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</si>
  <si>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</si>
  <si>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</si>
  <si>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</si>
  <si>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</si>
  <si>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</si>
  <si>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</si>
  <si>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</si>
  <si>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</si>
  <si>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</si>
  <si>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</si>
  <si>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</si>
  <si>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</si>
  <si>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</si>
  <si>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</si>
  <si>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</si>
  <si>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</si>
  <si>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</si>
  <si>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</si>
  <si>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</si>
  <si>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</si>
  <si>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</si>
  <si>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</si>
  <si>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</si>
  <si>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</si>
  <si>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</si>
  <si>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</si>
  <si>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</si>
  <si>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</si>
  <si>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</si>
  <si>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</si>
  <si>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</si>
  <si>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</si>
  <si>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</si>
  <si>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</si>
  <si>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</si>
  <si>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</si>
  <si>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</si>
  <si>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</si>
  <si>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</si>
  <si>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</si>
  <si>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</si>
  <si>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</si>
  <si>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</si>
  <si>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</si>
  <si>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</si>
  <si>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</si>
  <si>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</si>
  <si>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</si>
  <si>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</si>
  <si>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</si>
  <si>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</si>
  <si>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</si>
  <si>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</si>
  <si>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</si>
  <si>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</si>
  <si>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</si>
  <si>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</si>
  <si>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</si>
  <si>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</si>
  <si>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</si>
  <si>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</si>
  <si>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</si>
  <si>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</si>
  <si>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</si>
  <si>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</si>
  <si>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</si>
  <si>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</si>
  <si>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</si>
  <si>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</si>
  <si>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</si>
  <si>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</si>
  <si>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</si>
  <si>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</si>
  <si>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</si>
  <si>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</si>
  <si>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</si>
  <si>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</si>
  <si>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</si>
  <si>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</si>
  <si>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</si>
  <si>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</si>
  <si>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</si>
  <si>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</si>
  <si>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</si>
  <si>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</si>
  <si>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</si>
  <si>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</si>
  <si>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</si>
  <si>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</si>
  <si>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</si>
  <si>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</si>
  <si>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</si>
  <si>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</si>
  <si>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</si>
  <si>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</si>
  <si>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</si>
  <si>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</si>
  <si>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</si>
  <si>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</si>
  <si>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</si>
  <si>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</si>
  <si>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</si>
  <si>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</si>
  <si>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</si>
  <si>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</si>
  <si>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</si>
  <si>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</si>
  <si>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</si>
  <si>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</si>
  <si>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</si>
  <si>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</si>
  <si>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</si>
  <si>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</si>
  <si>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</si>
  <si>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</si>
  <si>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</si>
  <si>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</si>
  <si>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</si>
  <si>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</si>
  <si>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</si>
  <si>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</si>
  <si>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</si>
  <si>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</si>
  <si>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</si>
  <si>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</si>
  <si>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</si>
  <si>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</si>
  <si>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</si>
  <si>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</si>
  <si>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</si>
  <si>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</si>
  <si>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</si>
  <si>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</si>
  <si>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</si>
  <si>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</si>
  <si>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</si>
  <si>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</si>
  <si>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</si>
  <si>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</si>
  <si>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</si>
  <si>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</si>
  <si>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</si>
  <si>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</si>
  <si>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</si>
  <si>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</si>
  <si>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</si>
  <si>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</si>
  <si>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</si>
  <si>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</si>
  <si>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</si>
  <si>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</si>
  <si>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</si>
  <si>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</si>
  <si>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</si>
  <si>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</si>
  <si>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</si>
  <si>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</si>
  <si>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</si>
  <si>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</si>
  <si>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</si>
  <si>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</si>
  <si>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</si>
  <si>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</si>
  <si>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</si>
  <si>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</si>
  <si>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</si>
  <si>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</si>
  <si>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</si>
  <si>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</si>
  <si>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</si>
  <si>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</si>
  <si>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</si>
  <si>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</si>
  <si>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</si>
  <si>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</si>
  <si>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</si>
  <si>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</si>
  <si>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</si>
  <si>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</si>
  <si>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</si>
  <si>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</si>
  <si>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</si>
  <si>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</si>
  <si>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</si>
  <si>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</si>
  <si>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</si>
  <si>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</si>
  <si>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</si>
  <si>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</si>
  <si>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</si>
  <si>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</si>
  <si>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</si>
  <si>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</si>
  <si>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</si>
  <si>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</si>
  <si>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</si>
  <si>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</si>
  <si>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</si>
  <si>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</si>
  <si>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</si>
  <si>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</si>
  <si>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</si>
  <si>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</si>
  <si>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</si>
  <si>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</si>
  <si>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</si>
  <si>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</si>
  <si>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</si>
  <si>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</si>
  <si>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</si>
  <si>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</si>
  <si>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</si>
  <si>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</si>
  <si>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</si>
  <si>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</si>
  <si>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</si>
  <si>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</si>
  <si>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</si>
  <si>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</si>
  <si>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</si>
  <si>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</si>
  <si>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</si>
  <si>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</si>
  <si>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</si>
  <si>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</si>
  <si>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</si>
  <si>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</si>
  <si>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</si>
  <si>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</si>
  <si>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</si>
  <si>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</si>
  <si>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</si>
  <si>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</si>
  <si>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</si>
  <si>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</si>
  <si>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</si>
  <si>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</si>
  <si>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</si>
  <si>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</si>
  <si>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</si>
  <si>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</si>
  <si>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</si>
  <si>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</si>
  <si>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</si>
  <si>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</si>
  <si>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</si>
  <si>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</si>
  <si>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</si>
  <si>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</si>
  <si>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</si>
  <si>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</si>
  <si>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</si>
  <si>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</si>
  <si>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</si>
  <si>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</si>
  <si>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</si>
  <si>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</si>
  <si>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</si>
  <si>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</si>
  <si>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</si>
  <si>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</si>
  <si>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</si>
  <si>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</si>
  <si>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</si>
  <si>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</si>
  <si>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</si>
  <si>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</si>
  <si>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</si>
  <si>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</si>
  <si>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</si>
  <si>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</si>
  <si>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</si>
  <si>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</si>
  <si>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</si>
  <si>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</si>
  <si>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</si>
  <si>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</si>
  <si>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</si>
  <si>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</si>
  <si>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</si>
  <si>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</si>
  <si>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</si>
  <si>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</si>
  <si>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</si>
  <si>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</si>
  <si>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</si>
  <si>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</si>
  <si>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</si>
  <si>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</si>
  <si>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</si>
  <si>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</si>
  <si>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</si>
  <si>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</si>
  <si>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</si>
  <si>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</si>
  <si>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</si>
  <si>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</si>
  <si>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</si>
  <si>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</si>
  <si>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</si>
  <si>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</si>
  <si>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</si>
  <si>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</si>
  <si>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</si>
  <si>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</si>
  <si>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</si>
  <si>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</si>
  <si>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</si>
  <si>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</si>
  <si>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</si>
  <si>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</si>
  <si>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</si>
  <si>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</si>
  <si>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</si>
  <si>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</si>
  <si>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</si>
  <si>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</si>
  <si>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</si>
  <si>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</si>
  <si>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</si>
  <si>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</si>
  <si>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</si>
  <si>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</si>
  <si>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</si>
  <si>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</si>
  <si>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</si>
  <si>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</si>
  <si>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</si>
  <si>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</si>
  <si>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</si>
  <si>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</si>
  <si>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</si>
  <si>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</si>
  <si>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</si>
  <si>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</si>
  <si>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</si>
  <si>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</si>
  <si>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</si>
  <si>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</si>
  <si>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</si>
  <si>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</si>
  <si>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</si>
  <si>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</si>
  <si>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</si>
  <si>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</si>
  <si>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</si>
  <si>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</si>
  <si>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</si>
  <si>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</si>
  <si>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</si>
  <si>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</si>
  <si>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</si>
  <si>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</si>
  <si>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</si>
  <si>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</si>
  <si>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</si>
  <si>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</si>
  <si>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</si>
  <si>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</si>
  <si>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</si>
  <si>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</si>
  <si>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</si>
  <si>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</si>
  <si>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</si>
  <si>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</si>
  <si>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</si>
  <si>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</si>
  <si>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</si>
  <si>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</si>
  <si>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</si>
  <si>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</si>
  <si>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</si>
  <si>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</si>
  <si>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</si>
  <si>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</si>
  <si>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</si>
  <si>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</si>
  <si>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</si>
  <si>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</si>
  <si>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</si>
  <si>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</si>
  <si>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</si>
  <si>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</si>
  <si>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</si>
  <si>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</si>
  <si>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</si>
  <si>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</si>
  <si>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</si>
  <si>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</si>
  <si>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</si>
  <si>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</si>
  <si>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</si>
  <si>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</si>
  <si>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</si>
  <si>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</si>
  <si>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</si>
  <si>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</si>
  <si>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</si>
  <si>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</si>
  <si>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</si>
  <si>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</si>
  <si>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</si>
  <si>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</si>
  <si>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</si>
  <si>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</si>
  <si>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</si>
  <si>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</si>
  <si>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</si>
  <si>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</si>
  <si>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</si>
  <si>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</si>
  <si>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</si>
  <si>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</si>
  <si>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</si>
  <si>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</si>
  <si>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</si>
  <si>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</si>
  <si>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</si>
  <si>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</si>
  <si>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</si>
  <si>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</si>
  <si>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</si>
  <si>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</si>
  <si>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</si>
  <si>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</si>
  <si>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</si>
  <si>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</si>
  <si>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</si>
  <si>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</si>
  <si>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</si>
  <si>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</si>
  <si>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</si>
  <si>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</si>
  <si>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</si>
  <si>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</si>
  <si>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</si>
  <si>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</si>
  <si>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</si>
  <si>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</si>
  <si>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</si>
  <si>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</si>
  <si>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</si>
  <si>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</si>
  <si>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</si>
  <si>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</si>
  <si>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</si>
  <si>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</si>
  <si>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</si>
  <si>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</si>
  <si>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</si>
  <si>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</si>
  <si>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</si>
  <si>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</si>
  <si>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</si>
  <si>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</si>
  <si>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</si>
  <si>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</si>
  <si>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</si>
  <si>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</si>
  <si>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</si>
  <si>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</si>
  <si>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</si>
  <si>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</si>
  <si>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</si>
  <si>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</si>
  <si>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</si>
  <si>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</si>
  <si>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</si>
  <si>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</si>
  <si>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</si>
  <si>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</si>
  <si>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</si>
  <si>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</si>
  <si>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</si>
  <si>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</si>
  <si>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</si>
  <si>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</si>
  <si>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</si>
  <si>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</si>
  <si>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</si>
  <si>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</si>
  <si>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</si>
  <si>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</si>
  <si>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</si>
  <si>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</si>
  <si>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</si>
  <si>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</si>
  <si>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</si>
  <si>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</si>
  <si>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</si>
  <si>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</si>
  <si>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</si>
  <si>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</si>
  <si>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</si>
  <si>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</si>
  <si>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</si>
  <si>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</si>
  <si>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</si>
  <si>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</si>
  <si>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</si>
  <si>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</si>
  <si>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</si>
  <si>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</si>
  <si>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</si>
  <si>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</si>
  <si>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</si>
  <si>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</si>
  <si>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</si>
  <si>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</si>
  <si>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</si>
  <si>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</si>
  <si>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</si>
  <si>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</si>
  <si>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</si>
  <si>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</si>
  <si>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</si>
  <si>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</si>
  <si>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</si>
  <si>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</si>
  <si>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</si>
  <si>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</si>
  <si>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</si>
  <si>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</si>
  <si>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</si>
  <si>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</si>
  <si>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</si>
  <si>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</si>
  <si>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</si>
  <si>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</si>
  <si>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</si>
  <si>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</si>
  <si>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</si>
  <si>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</si>
  <si>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</si>
  <si>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</si>
  <si>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</si>
  <si>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</si>
  <si>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</si>
  <si>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</si>
  <si>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</si>
  <si>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</si>
  <si>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</si>
  <si>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</si>
  <si>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</si>
  <si>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</si>
  <si>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</si>
  <si>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</si>
  <si>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</si>
  <si>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</si>
  <si>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</si>
  <si>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</si>
  <si>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</si>
  <si>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</si>
  <si>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</si>
  <si>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</si>
  <si>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</si>
  <si>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</si>
  <si>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</si>
  <si>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</si>
  <si>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</si>
  <si>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</si>
  <si>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</si>
  <si>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</si>
  <si>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</si>
  <si>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</si>
  <si>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</si>
  <si>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</si>
  <si>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</si>
  <si>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</si>
  <si>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</si>
  <si>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</si>
  <si>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</si>
  <si>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</si>
  <si>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</si>
  <si>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</si>
  <si>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</si>
  <si>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</si>
  <si>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</si>
  <si>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</si>
  <si>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</si>
  <si>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</si>
  <si>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</si>
  <si>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</si>
  <si>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</si>
  <si>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</si>
  <si>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</si>
  <si>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</si>
  <si>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</si>
  <si>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</si>
  <si>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</si>
  <si>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</si>
  <si>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</si>
  <si>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</si>
  <si>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</si>
  <si>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</si>
  <si>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</si>
  <si>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</si>
  <si>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</si>
  <si>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</si>
  <si>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</si>
  <si>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</si>
  <si>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</si>
  <si>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</si>
  <si>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</si>
  <si>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</si>
  <si>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</si>
  <si>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</si>
  <si>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</si>
  <si>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</si>
  <si>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</si>
  <si>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</si>
  <si>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</si>
  <si>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</si>
  <si>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</si>
  <si>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</si>
  <si>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</si>
  <si>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</si>
  <si>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</si>
  <si>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</si>
  <si>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</si>
  <si>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</si>
  <si>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</si>
  <si>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</si>
  <si>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</si>
  <si>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</si>
  <si>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</si>
  <si>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</si>
  <si>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</si>
  <si>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</si>
  <si>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</si>
  <si>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</si>
  <si>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</si>
  <si>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</si>
  <si>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</si>
  <si>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</si>
  <si>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</si>
  <si>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</si>
  <si>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</si>
  <si>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</si>
  <si>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</si>
  <si>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</si>
  <si>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</si>
  <si>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</si>
  <si>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</si>
  <si>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</si>
  <si>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</si>
  <si>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</si>
  <si>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</si>
  <si>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</si>
  <si>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</si>
  <si>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</si>
  <si>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</si>
  <si>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</si>
  <si>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</si>
  <si>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</si>
  <si>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</si>
  <si>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</si>
  <si>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</si>
  <si>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</si>
  <si>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</si>
  <si>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</si>
  <si>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</si>
  <si>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</si>
  <si>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</si>
  <si>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</si>
  <si>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</si>
  <si>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</si>
  <si>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</si>
  <si>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</si>
  <si>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</si>
  <si>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</si>
  <si>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</si>
  <si>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</si>
  <si>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</si>
  <si>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</si>
  <si>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</si>
  <si>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</si>
  <si>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</si>
  <si>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</si>
  <si>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</si>
  <si>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</si>
  <si>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</si>
  <si>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</si>
  <si>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</si>
  <si>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</si>
  <si>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</si>
  <si>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</si>
  <si>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</si>
  <si>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</si>
  <si>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</si>
  <si>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</si>
  <si>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</si>
  <si>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</si>
  <si>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</si>
  <si>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</si>
  <si>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</si>
  <si>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</si>
  <si>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</si>
  <si>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</si>
  <si>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</si>
  <si>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</si>
  <si>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</si>
  <si>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</si>
  <si>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</si>
  <si>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</si>
  <si>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</si>
  <si>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</si>
  <si>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</si>
  <si>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</si>
  <si>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</si>
  <si>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</si>
  <si>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</si>
  <si>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</si>
  <si>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</si>
  <si>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</si>
  <si>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</si>
  <si>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</si>
  <si>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</si>
  <si>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</si>
  <si>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</si>
  <si>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</si>
  <si>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</si>
  <si>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</si>
  <si>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</si>
  <si>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</si>
  <si>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</si>
  <si>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</si>
  <si>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</si>
  <si>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</si>
  <si>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</si>
  <si>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</si>
  <si>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</si>
  <si>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</si>
  <si>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</si>
  <si>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</si>
  <si>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</si>
  <si>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</si>
  <si>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</si>
  <si>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</si>
  <si>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</si>
  <si>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</si>
  <si>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</si>
  <si>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</si>
  <si>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</si>
  <si>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</si>
  <si>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</si>
  <si>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</si>
  <si>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</si>
  <si>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</si>
  <si>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</si>
  <si>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</si>
  <si>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</si>
  <si>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</si>
  <si>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</si>
  <si>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</si>
  <si>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</si>
  <si>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</si>
  <si>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</si>
  <si>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</si>
  <si>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</si>
  <si>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</si>
  <si>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</si>
  <si>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</si>
  <si>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</si>
  <si>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</si>
  <si>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</si>
  <si>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</si>
  <si>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</si>
  <si>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</si>
  <si>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</si>
  <si>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</si>
  <si>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</si>
  <si>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</si>
  <si>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</si>
  <si>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</si>
  <si>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</si>
  <si>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</si>
  <si>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</si>
  <si>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</si>
  <si>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</si>
  <si>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</si>
  <si>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</si>
  <si>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</si>
  <si>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</si>
  <si>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</si>
  <si>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</si>
  <si>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</si>
  <si>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</si>
  <si>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</si>
  <si>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</si>
  <si>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</si>
  <si>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</si>
  <si>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</si>
  <si>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</si>
  <si>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</si>
  <si>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</si>
  <si>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</si>
  <si>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</si>
  <si>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</si>
  <si>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</si>
  <si>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</si>
  <si>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</si>
  <si>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</si>
  <si>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</si>
  <si>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</si>
  <si>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</si>
  <si>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</si>
  <si>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</si>
  <si>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</si>
  <si>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</si>
  <si>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</si>
  <si>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</si>
  <si>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</si>
  <si>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</si>
  <si>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</si>
  <si>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</si>
  <si>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</si>
  <si>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</si>
  <si>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</si>
  <si>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</si>
  <si>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</si>
  <si>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</si>
  <si>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</si>
  <si>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</si>
  <si>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</si>
  <si>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</si>
  <si>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</si>
  <si>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</si>
  <si>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</si>
  <si>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</si>
  <si>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</si>
  <si>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</si>
  <si>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</si>
  <si>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</si>
  <si>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</si>
  <si>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</si>
  <si>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</si>
  <si>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</si>
  <si>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</si>
  <si>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</si>
  <si>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</si>
  <si>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</si>
  <si>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</si>
  <si>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</si>
  <si>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</si>
  <si>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</si>
  <si>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</si>
  <si>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</si>
  <si>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</si>
  <si>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</si>
  <si>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</si>
  <si>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</si>
  <si>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</si>
  <si>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</si>
  <si>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</si>
  <si>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</si>
  <si>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</si>
  <si>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</si>
  <si>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</si>
  <si>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</si>
  <si>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</si>
  <si>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</si>
  <si>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</si>
  <si>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</si>
  <si>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</si>
  <si>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</si>
  <si>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</si>
  <si>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</si>
  <si>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</si>
  <si>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</si>
  <si>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</si>
  <si>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</si>
  <si>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</si>
  <si>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</si>
  <si>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</si>
  <si>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</si>
  <si>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</si>
  <si>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</si>
  <si>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</si>
  <si>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</si>
  <si>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</si>
  <si>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</si>
  <si>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</si>
  <si>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</si>
  <si>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</si>
  <si>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</si>
  <si>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</si>
  <si>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</si>
  <si>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</si>
  <si>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</si>
  <si>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</si>
  <si>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</si>
  <si>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</si>
  <si>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</si>
  <si>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</si>
  <si>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</si>
  <si>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</si>
  <si>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</si>
  <si>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</si>
  <si>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</si>
  <si>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</si>
  <si>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</si>
  <si>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</si>
  <si>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</si>
  <si>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</si>
  <si>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</si>
  <si>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</si>
  <si>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</si>
  <si>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</si>
  <si>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</si>
  <si>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</si>
  <si>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</si>
  <si>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</si>
  <si>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</si>
  <si>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</si>
  <si>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</si>
  <si>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</si>
  <si>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</si>
  <si>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</si>
  <si>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</si>
  <si>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</si>
  <si>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</si>
  <si>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</si>
  <si>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</si>
  <si>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</si>
  <si>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</si>
  <si>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</si>
  <si>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</si>
  <si>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</si>
  <si>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</si>
  <si>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</si>
  <si>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</si>
  <si>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</si>
  <si>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</si>
  <si>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</si>
  <si>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</si>
  <si>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</si>
  <si>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</si>
  <si>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</si>
  <si>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</si>
  <si>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</si>
  <si>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</si>
  <si>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</si>
  <si>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</si>
  <si>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</si>
  <si>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</si>
  <si>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</si>
  <si>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</si>
  <si>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</si>
  <si>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</si>
  <si>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</si>
  <si>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</si>
  <si>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</si>
  <si>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</si>
  <si>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</si>
  <si>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</si>
  <si>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</si>
  <si>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</si>
  <si>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</si>
  <si>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</si>
  <si>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</si>
  <si>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</si>
  <si>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</si>
  <si>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</si>
  <si>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</si>
  <si>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</si>
  <si>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</si>
  <si>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</si>
  <si>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</si>
  <si>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</si>
  <si>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</si>
  <si>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</si>
  <si>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</si>
  <si>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</si>
  <si>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</si>
  <si>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</si>
  <si>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</si>
  <si>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</si>
  <si>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</si>
  <si>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</si>
  <si>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</si>
  <si>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</si>
  <si>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</si>
  <si>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</si>
  <si>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</si>
  <si>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</si>
  <si>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</si>
  <si>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</si>
  <si>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</si>
  <si>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</si>
  <si>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</si>
  <si>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</si>
  <si>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</si>
  <si>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</si>
  <si>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</si>
  <si>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</si>
  <si>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</si>
  <si>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</si>
  <si>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</si>
  <si>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</si>
  <si>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</si>
  <si>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</si>
  <si>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</si>
  <si>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</si>
  <si>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</si>
  <si>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</si>
  <si>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</si>
  <si>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</si>
  <si>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</si>
  <si>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</si>
  <si>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</si>
  <si>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</si>
  <si>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</si>
  <si>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</si>
  <si>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</si>
  <si>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</si>
  <si>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</si>
  <si>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</si>
  <si>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</si>
  <si>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</si>
  <si>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</si>
  <si>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</si>
  <si>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</si>
  <si>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</si>
  <si>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</si>
  <si>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</si>
  <si>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</si>
  <si>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</si>
  <si>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</si>
  <si>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</si>
  <si>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</si>
  <si>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</si>
  <si>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</si>
  <si>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</si>
  <si>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</si>
  <si>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</si>
  <si>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</si>
  <si>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</si>
  <si>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</si>
  <si>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</si>
  <si>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</si>
  <si>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</si>
  <si>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</si>
  <si>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</si>
  <si>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</si>
  <si>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</si>
  <si>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</si>
  <si>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</si>
  <si>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</si>
  <si>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</si>
  <si>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</si>
  <si>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</si>
  <si>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</si>
  <si>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</si>
  <si>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</si>
  <si>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</si>
  <si>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</si>
  <si>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</si>
  <si>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</si>
  <si>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</si>
  <si>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</si>
  <si>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</si>
  <si>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</si>
  <si>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</si>
  <si>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</si>
  <si>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</si>
  <si>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</si>
  <si>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</si>
  <si>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</si>
  <si>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</si>
  <si>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</si>
  <si>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</si>
  <si>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</si>
  <si>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</si>
  <si>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</si>
  <si>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</si>
  <si>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</si>
  <si>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</si>
  <si>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</si>
  <si>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</si>
  <si>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</si>
  <si>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</si>
  <si>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</si>
  <si>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</si>
  <si>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</si>
  <si>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</si>
  <si>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</si>
  <si>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</si>
  <si>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</si>
  <si>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</si>
  <si>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</si>
  <si>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</si>
  <si>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</si>
  <si>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</si>
  <si>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</si>
  <si>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</si>
  <si>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</si>
  <si>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</si>
  <si>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</si>
  <si>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</si>
  <si>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</si>
  <si>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</si>
  <si>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</si>
  <si>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</si>
  <si>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</si>
  <si>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</si>
  <si>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</si>
  <si>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</si>
  <si>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</si>
  <si>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</si>
  <si>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</si>
  <si>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</si>
  <si>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</si>
  <si>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</si>
  <si>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</si>
  <si>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</si>
  <si>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</si>
  <si>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</si>
  <si>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</si>
  <si>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</si>
  <si>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</si>
  <si>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</si>
  <si>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</si>
  <si>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</si>
  <si>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</si>
  <si>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</si>
  <si>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</si>
  <si>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</si>
  <si>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</si>
  <si>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</si>
  <si>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</si>
  <si>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</si>
  <si>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</si>
  <si>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</si>
  <si>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</si>
  <si>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</si>
  <si>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</si>
  <si>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</si>
  <si>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</si>
  <si>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</si>
  <si>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</si>
  <si>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</si>
  <si>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</si>
  <si>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</si>
  <si>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</si>
  <si>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</si>
  <si>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</si>
  <si>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</si>
  <si>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</si>
  <si>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</si>
  <si>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</si>
  <si>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</si>
  <si>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</si>
  <si>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</si>
  <si>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</si>
  <si>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</si>
  <si>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</si>
  <si>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</si>
  <si>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</si>
  <si>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</si>
  <si>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</si>
  <si>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</si>
  <si>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</si>
  <si>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</si>
  <si>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</si>
  <si>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</si>
  <si>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</si>
  <si>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</si>
  <si>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</si>
  <si>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</si>
  <si>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</si>
  <si>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</si>
  <si>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</si>
  <si>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</si>
  <si>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</si>
  <si>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</si>
  <si>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</si>
  <si>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</si>
  <si>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</si>
  <si>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</si>
  <si>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</si>
  <si>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</si>
  <si>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</si>
  <si>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</si>
  <si>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</si>
  <si>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</si>
  <si>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</si>
  <si>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</si>
  <si>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</si>
  <si>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</si>
  <si>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</si>
  <si>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</si>
  <si>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</si>
  <si>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</si>
  <si>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</si>
  <si>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</si>
  <si>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</si>
  <si>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</si>
  <si>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</si>
  <si>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</si>
  <si>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</si>
  <si>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</si>
  <si>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</si>
  <si>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</si>
  <si>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</si>
  <si>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</si>
  <si>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</si>
  <si>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</si>
  <si>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</si>
  <si>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</si>
  <si>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</si>
  <si>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</si>
  <si>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</si>
  <si>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</si>
  <si>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</si>
  <si>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</si>
  <si>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</si>
  <si>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</si>
  <si>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</si>
  <si>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</si>
  <si>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</si>
  <si>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</si>
  <si>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</si>
  <si>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</si>
  <si>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</si>
  <si>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</si>
  <si>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</si>
  <si>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</si>
  <si>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</si>
  <si>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</si>
  <si>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</si>
  <si>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</si>
  <si>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</si>
  <si>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</si>
  <si>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</si>
  <si>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</si>
  <si>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</si>
  <si>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</si>
  <si>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</si>
  <si>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</si>
  <si>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</si>
  <si>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</si>
  <si>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</si>
  <si>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</si>
  <si>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</si>
  <si>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</si>
  <si>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</si>
  <si>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</si>
  <si>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</si>
  <si>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</si>
  <si>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</si>
  <si>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</si>
  <si>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</si>
  <si>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</si>
  <si>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</si>
  <si>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</si>
  <si>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</si>
  <si>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</si>
  <si>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</si>
  <si>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</si>
  <si>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</si>
  <si>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</si>
  <si>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</si>
  <si>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</si>
  <si>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</si>
  <si>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</si>
  <si>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</si>
  <si>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</si>
  <si>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</si>
  <si>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</si>
  <si>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</si>
  <si>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</si>
  <si>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</si>
  <si>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</si>
  <si>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</si>
  <si>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</si>
  <si>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</si>
  <si>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</si>
  <si>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</si>
  <si>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</si>
  <si>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</si>
  <si>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</si>
  <si>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</si>
  <si>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</si>
  <si>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</si>
  <si>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</si>
  <si>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</si>
  <si>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</si>
  <si>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</si>
  <si>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</si>
  <si>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</si>
  <si>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</si>
  <si>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</si>
  <si>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</si>
  <si>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</si>
  <si>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</si>
  <si>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</si>
  <si>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</si>
  <si>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</si>
  <si>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</si>
  <si>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</si>
  <si>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</si>
  <si>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</si>
  <si>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</si>
  <si>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</si>
  <si>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</si>
  <si>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</si>
  <si>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</si>
  <si>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</si>
  <si>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</si>
  <si>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</si>
  <si>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</si>
  <si>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</si>
  <si>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</si>
  <si>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</si>
  <si>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</si>
  <si>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</si>
  <si>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</si>
  <si>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</si>
  <si>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</si>
  <si>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</si>
  <si>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</si>
  <si>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</si>
  <si>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</si>
  <si>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</si>
  <si>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</si>
  <si>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</si>
  <si>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</si>
  <si>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</si>
  <si>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</si>
  <si>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</si>
  <si>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</si>
  <si>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</si>
  <si>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</si>
  <si>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</si>
  <si>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</si>
  <si>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</si>
  <si>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</si>
  <si>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</si>
  <si>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</si>
  <si>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</si>
  <si>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</si>
  <si>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</si>
  <si>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</si>
  <si>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</si>
  <si>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</si>
  <si>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</si>
  <si>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</si>
  <si>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</si>
  <si>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</si>
  <si>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</si>
  <si>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</si>
  <si>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</si>
  <si>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</si>
  <si>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</si>
  <si>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</si>
  <si>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</si>
  <si>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</si>
  <si>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</si>
  <si>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</si>
  <si>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</si>
  <si>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</si>
  <si>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</si>
  <si>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</si>
  <si>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</si>
  <si>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</si>
  <si>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</si>
  <si>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</si>
  <si>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</si>
  <si>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</si>
  <si>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</si>
  <si>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</si>
  <si>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</si>
  <si>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</si>
  <si>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</si>
  <si>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</si>
  <si>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</si>
  <si>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</si>
  <si>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</si>
  <si>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</si>
  <si>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</si>
  <si>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</si>
  <si>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</si>
  <si>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</si>
  <si>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</si>
  <si>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</si>
  <si>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</si>
  <si>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</si>
  <si>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</si>
  <si>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</si>
  <si>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</si>
  <si>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</si>
  <si>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</si>
  <si>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</si>
  <si>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</si>
  <si>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</si>
  <si>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</si>
  <si>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</si>
  <si>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</si>
  <si>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</si>
  <si>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</si>
  <si>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</si>
  <si>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</si>
  <si>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</si>
  <si>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</si>
  <si>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</si>
  <si>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</si>
  <si>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</si>
  <si>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</si>
  <si>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</si>
  <si>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</si>
  <si>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</si>
  <si>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</si>
  <si>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</si>
  <si>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</si>
  <si>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</si>
  <si>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</si>
  <si>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</si>
  <si>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</si>
  <si>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</si>
  <si>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</si>
  <si>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</si>
  <si>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</si>
  <si>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</si>
  <si>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</si>
  <si>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</si>
  <si>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</si>
  <si>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</si>
  <si>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</si>
  <si>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</si>
  <si>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</si>
  <si>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</si>
  <si>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</si>
  <si>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</si>
  <si>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</si>
  <si>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</si>
  <si>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</si>
  <si>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</si>
  <si>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</si>
  <si>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</si>
  <si>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</si>
  <si>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</si>
  <si>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</si>
  <si>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</si>
  <si>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</si>
  <si>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</si>
  <si>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</si>
  <si>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</si>
  <si>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</si>
  <si>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</si>
  <si>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</si>
  <si>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</si>
  <si>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</si>
  <si>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</si>
  <si>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</si>
  <si>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</si>
  <si>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</si>
  <si>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</si>
  <si>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</si>
  <si>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</si>
  <si>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</si>
  <si>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</si>
  <si>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</si>
  <si>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</si>
  <si>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</si>
  <si>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</si>
  <si>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</si>
  <si>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</si>
  <si>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</si>
  <si>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</si>
  <si>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</si>
  <si>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</si>
  <si>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</si>
  <si>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</si>
  <si>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</si>
  <si>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</si>
  <si>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</si>
  <si>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</si>
  <si>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</si>
  <si>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</si>
  <si>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</si>
  <si>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</si>
  <si>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</si>
  <si>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</si>
  <si>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</si>
  <si>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</si>
  <si>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</si>
  <si>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</si>
  <si>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</si>
  <si>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</si>
  <si>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</si>
  <si>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</si>
  <si>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</si>
  <si>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</si>
  <si>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</si>
  <si>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</si>
  <si>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</si>
  <si>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</si>
  <si>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</si>
  <si>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</si>
  <si>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</si>
  <si>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</si>
  <si>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</si>
  <si>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</si>
  <si>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</si>
  <si>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</si>
  <si>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</si>
  <si>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</si>
  <si>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</si>
  <si>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</si>
  <si>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</si>
  <si>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</si>
  <si>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</si>
  <si>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</si>
  <si>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</si>
  <si>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</si>
  <si>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</si>
  <si>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</si>
  <si>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</si>
  <si>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</si>
  <si>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</si>
  <si>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</si>
  <si>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</si>
  <si>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</si>
  <si>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</si>
  <si>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</si>
  <si>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</si>
  <si>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</si>
  <si>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</si>
  <si>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</si>
  <si>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</si>
  <si>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</si>
  <si>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</si>
  <si>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</si>
  <si>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</si>
  <si>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</si>
  <si>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</si>
  <si>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</si>
  <si>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</si>
  <si>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</si>
  <si>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</si>
  <si>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</si>
  <si>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</si>
  <si>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</si>
  <si>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</si>
  <si>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</si>
  <si>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</si>
  <si>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</si>
  <si>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</si>
  <si>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</si>
  <si>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</si>
  <si>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</si>
  <si>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</si>
  <si>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</si>
  <si>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</si>
  <si>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</si>
  <si>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</si>
  <si>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</si>
  <si>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</si>
  <si>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</si>
  <si>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</si>
  <si>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</si>
  <si>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</si>
  <si>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</si>
  <si>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</si>
  <si>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</si>
  <si>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</si>
  <si>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</si>
  <si>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</si>
  <si>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</si>
  <si>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</si>
  <si>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</si>
  <si>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</si>
  <si>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</si>
  <si>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</si>
  <si>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</si>
  <si>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</si>
  <si>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</si>
  <si>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</si>
  <si>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</si>
  <si>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</si>
  <si>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</si>
  <si>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</si>
  <si>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</si>
  <si>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</si>
  <si>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</si>
  <si>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</si>
  <si>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</si>
  <si>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</si>
  <si>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</si>
  <si>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</si>
  <si>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</si>
  <si>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</si>
  <si>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</si>
  <si>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</si>
  <si>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</si>
  <si>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</si>
  <si>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</si>
  <si>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</si>
  <si>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</si>
  <si>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</si>
  <si>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</si>
  <si>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</si>
  <si>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</si>
  <si>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</si>
  <si>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</si>
  <si>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</si>
  <si>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</si>
  <si>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</si>
  <si>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</si>
  <si>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</si>
  <si>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</si>
  <si>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</si>
  <si>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</si>
  <si>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</si>
  <si>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</si>
  <si>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</si>
  <si>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</si>
  <si>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</si>
  <si>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</si>
  <si>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</si>
  <si>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</si>
  <si>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</si>
  <si>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</si>
  <si>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</si>
  <si>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</si>
  <si>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</si>
  <si>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</si>
  <si>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</si>
  <si>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</si>
  <si>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</si>
  <si>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</si>
  <si>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</si>
  <si>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</si>
  <si>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</si>
  <si>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</si>
  <si>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</si>
  <si>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</si>
  <si>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</si>
  <si>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</si>
  <si>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</si>
  <si>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</si>
  <si>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</si>
  <si>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</si>
  <si>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</si>
  <si>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</si>
  <si>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</si>
  <si>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</si>
  <si>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</si>
  <si>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</si>
  <si>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</si>
  <si>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</si>
  <si>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</si>
  <si>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</si>
  <si>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</si>
  <si>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</si>
  <si>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</si>
  <si>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</si>
  <si>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</si>
  <si>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</si>
  <si>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</si>
  <si>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</si>
  <si>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</si>
  <si>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</si>
  <si>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</si>
  <si>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</si>
  <si>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</si>
  <si>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</si>
  <si>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</si>
  <si>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</si>
  <si>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</si>
  <si>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</si>
  <si>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</si>
  <si>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</si>
  <si>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</si>
  <si>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</si>
  <si>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</si>
  <si>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</si>
  <si>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</si>
  <si>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</si>
  <si>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</si>
  <si>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</si>
  <si>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</si>
  <si>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</si>
  <si>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</si>
  <si>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</si>
  <si>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</si>
  <si>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</si>
  <si>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</si>
  <si>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</si>
  <si>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</si>
  <si>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</si>
  <si>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</si>
  <si>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</si>
  <si>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</si>
  <si>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</si>
  <si>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</si>
  <si>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</si>
  <si>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</si>
  <si>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</si>
  <si>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</si>
  <si>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</si>
  <si>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</si>
  <si>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</si>
  <si>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</si>
  <si>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</si>
  <si>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</si>
  <si>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</si>
  <si>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</si>
  <si>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</si>
  <si>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</si>
  <si>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</si>
  <si>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</si>
  <si>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</si>
  <si>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</si>
  <si>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</si>
  <si>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</si>
  <si>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</si>
  <si>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</si>
  <si>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</si>
  <si>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</si>
  <si>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</si>
  <si>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</si>
  <si>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</si>
  <si>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</si>
  <si>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</si>
  <si>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</si>
  <si>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</si>
  <si>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</si>
  <si>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</si>
  <si>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</si>
  <si>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</si>
  <si>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</si>
  <si>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</si>
  <si>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</si>
  <si>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</si>
  <si>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</si>
  <si>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</si>
  <si>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</si>
  <si>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</si>
  <si>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</si>
  <si>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</si>
  <si>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</si>
  <si>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</si>
  <si>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</si>
  <si>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</si>
  <si>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</si>
  <si>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</si>
  <si>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</si>
  <si>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</si>
  <si>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</si>
  <si>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</si>
  <si>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</si>
  <si>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</si>
  <si>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</si>
  <si>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</si>
  <si>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</si>
  <si>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</si>
  <si>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</si>
  <si>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</si>
  <si>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</si>
  <si>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</si>
  <si>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</si>
  <si>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</si>
  <si>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</si>
  <si>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</si>
  <si>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</si>
  <si>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</si>
  <si>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</si>
  <si>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</si>
  <si>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</si>
  <si>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</si>
  <si>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</si>
  <si>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</si>
  <si>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</si>
  <si>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</si>
  <si>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</si>
  <si>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</si>
  <si>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</si>
  <si>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</si>
  <si>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</si>
  <si>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</si>
  <si>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</si>
  <si>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</si>
  <si>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</si>
  <si>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</si>
  <si>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</si>
  <si>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</si>
  <si>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</si>
  <si>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</si>
  <si>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</si>
  <si>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</si>
  <si>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</si>
  <si>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</si>
  <si>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</si>
  <si>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</si>
  <si>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</si>
  <si>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</si>
  <si>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</si>
  <si>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</si>
  <si>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</si>
  <si>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</si>
  <si>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</si>
  <si>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</si>
  <si>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</si>
  <si>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</si>
  <si>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</si>
  <si>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</si>
  <si>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</si>
  <si>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</si>
  <si>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</si>
  <si>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</si>
  <si>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</si>
  <si>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</si>
  <si>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</si>
  <si>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</si>
  <si>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</si>
  <si>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</si>
  <si>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</si>
  <si>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</si>
  <si>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</si>
  <si>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</si>
  <si>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</si>
  <si>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</si>
  <si>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</si>
  <si>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</si>
  <si>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</si>
  <si>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</si>
  <si>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</si>
  <si>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</si>
  <si>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</si>
  <si>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</si>
  <si>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</si>
  <si>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</si>
  <si>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</si>
  <si>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</si>
  <si>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</si>
  <si>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</si>
  <si>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</si>
  <si>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</si>
  <si>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</si>
  <si>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</si>
  <si>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</si>
  <si>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</si>
  <si>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</si>
  <si>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</si>
  <si>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</si>
  <si>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</si>
  <si>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</si>
  <si>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</si>
  <si>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</si>
  <si>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</si>
  <si>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</si>
  <si>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</si>
  <si>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</si>
  <si>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</si>
  <si>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</si>
  <si>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</si>
  <si>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</si>
  <si>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</si>
  <si>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</si>
  <si>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</si>
  <si>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</si>
  <si>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</si>
  <si>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</si>
  <si>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</si>
  <si>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</si>
  <si>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</si>
  <si>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</si>
  <si>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</si>
  <si>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</si>
  <si>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</si>
  <si>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</si>
  <si>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</si>
  <si>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</si>
  <si>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</si>
  <si>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</si>
  <si>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</si>
  <si>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</si>
  <si>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</si>
  <si>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</si>
  <si>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</si>
  <si>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</si>
  <si>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</si>
  <si>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</si>
  <si>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</si>
  <si>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</si>
  <si>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</si>
  <si>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</si>
  <si>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</si>
  <si>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</si>
  <si>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</si>
  <si>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</si>
  <si>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</si>
  <si>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</si>
  <si>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</si>
  <si>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</si>
  <si>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</si>
  <si>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</si>
  <si>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</si>
  <si>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</si>
  <si>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</si>
  <si>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</si>
  <si>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</si>
  <si>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</si>
  <si>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</si>
  <si>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</si>
  <si>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</si>
  <si>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</si>
  <si>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</si>
  <si>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</si>
  <si>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</si>
  <si>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</si>
  <si>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</si>
  <si>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</si>
  <si>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</si>
  <si>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</si>
  <si>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</si>
  <si>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</si>
  <si>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</si>
  <si>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</si>
  <si>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</si>
  <si>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</si>
  <si>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</si>
  <si>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</si>
  <si>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</si>
  <si>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</si>
  <si>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</si>
  <si>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</si>
  <si>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</si>
  <si>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</si>
  <si>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</si>
  <si>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</si>
  <si>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</si>
  <si>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</si>
  <si>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</si>
  <si>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</si>
  <si>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</si>
  <si>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</si>
  <si>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</si>
  <si>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</si>
  <si>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</si>
  <si>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</si>
  <si>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</si>
  <si>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</si>
  <si>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</si>
  <si>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</si>
  <si>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</si>
  <si>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</si>
  <si>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</si>
  <si>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</si>
  <si>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</si>
  <si>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</si>
  <si>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</si>
  <si>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</si>
  <si>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</si>
  <si>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</si>
  <si>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</si>
  <si>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</si>
  <si>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</si>
  <si>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</si>
  <si>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</si>
  <si>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</si>
  <si>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</si>
  <si>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</si>
  <si>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</si>
  <si>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</si>
  <si>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</si>
  <si>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</si>
  <si>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</si>
  <si>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</si>
  <si>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</si>
  <si>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</si>
  <si>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</si>
  <si>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</si>
  <si>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</si>
  <si>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</si>
  <si>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</si>
  <si>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</si>
  <si>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</si>
  <si>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</si>
  <si>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</si>
  <si>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</si>
  <si>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</si>
  <si>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</si>
  <si>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</si>
  <si>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</si>
  <si>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</si>
  <si>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</si>
  <si>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</si>
  <si>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</si>
  <si>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</si>
  <si>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</si>
  <si>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</si>
  <si>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</si>
  <si>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</si>
  <si>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</si>
  <si>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</si>
  <si>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</si>
  <si>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</si>
  <si>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</si>
  <si>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</si>
  <si>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</si>
  <si>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</si>
  <si>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</si>
  <si>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</si>
  <si>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</si>
  <si>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</si>
  <si>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</si>
  <si>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</si>
  <si>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</si>
  <si>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</si>
  <si>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</si>
  <si>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</si>
  <si>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</si>
  <si>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</si>
  <si>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</si>
  <si>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</si>
  <si>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</si>
  <si>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</si>
  <si>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</si>
  <si>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</si>
  <si>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</si>
  <si>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</si>
  <si>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</si>
  <si>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</si>
  <si>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</si>
  <si>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</si>
  <si>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</si>
  <si>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</si>
  <si>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</si>
  <si>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</si>
  <si>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</si>
  <si>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</si>
  <si>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</si>
  <si>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</si>
  <si>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</si>
  <si>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</si>
  <si>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</si>
  <si>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</si>
  <si>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</si>
  <si>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</si>
  <si>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</si>
  <si>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</si>
  <si>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</si>
  <si>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</si>
  <si>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</si>
  <si>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</si>
  <si>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</si>
  <si>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</si>
  <si>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</si>
  <si>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</si>
  <si>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</si>
  <si>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</si>
  <si>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</si>
  <si>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</si>
  <si>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</si>
  <si>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</si>
  <si>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</si>
  <si>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</si>
  <si>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</si>
  <si>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</si>
  <si>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</si>
  <si>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</si>
  <si>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</si>
  <si>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</si>
  <si>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</si>
  <si>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</si>
  <si>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</si>
  <si>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</si>
  <si>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</si>
  <si>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</si>
  <si>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</si>
  <si>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</si>
  <si>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</si>
  <si>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</si>
  <si>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</si>
  <si>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</si>
  <si>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</si>
  <si>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</si>
  <si>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</si>
  <si>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</si>
  <si>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</si>
  <si>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</si>
  <si>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</si>
  <si>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</si>
  <si>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</si>
  <si>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</si>
  <si>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</si>
  <si>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</si>
  <si>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</si>
  <si>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</si>
  <si>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</si>
  <si>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</si>
  <si>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</si>
  <si>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</si>
  <si>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</si>
  <si>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</si>
  <si>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</si>
  <si>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</si>
  <si>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</si>
  <si>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</si>
  <si>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</si>
  <si>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</si>
  <si>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</si>
  <si>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</si>
  <si>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</si>
  <si>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</si>
  <si>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</si>
  <si>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</si>
  <si>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</si>
  <si>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</si>
  <si>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</si>
  <si>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</si>
  <si>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</si>
  <si>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</si>
  <si>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</si>
  <si>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</si>
  <si>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</si>
  <si>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</si>
  <si>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</si>
  <si>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</si>
  <si>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</si>
  <si>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</si>
  <si>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</si>
  <si>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</si>
  <si>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</si>
  <si>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</si>
  <si>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</si>
  <si>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</si>
  <si>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</si>
  <si>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</si>
  <si>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</si>
  <si>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</si>
  <si>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</si>
  <si>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</si>
  <si>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</si>
  <si>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</si>
  <si>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</si>
  <si>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</si>
  <si>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</si>
  <si>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</si>
  <si>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</si>
  <si>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</si>
  <si>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</si>
  <si>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</si>
  <si>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</si>
  <si>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</si>
  <si>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</si>
  <si>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</si>
  <si>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</si>
  <si>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</si>
  <si>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</si>
  <si>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</si>
  <si>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</si>
  <si>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</si>
  <si>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</si>
  <si>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</si>
  <si>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</si>
  <si>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</si>
  <si>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</si>
  <si>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</si>
  <si>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</si>
  <si>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</si>
  <si>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</si>
  <si>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</si>
  <si>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</si>
  <si>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</si>
  <si>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</si>
  <si>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</si>
  <si>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</si>
  <si>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</si>
  <si>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</si>
  <si>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</si>
  <si>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</si>
  <si>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</si>
  <si>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</si>
  <si>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</si>
  <si>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</si>
  <si>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</si>
  <si>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</si>
  <si>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</si>
  <si>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</si>
  <si>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</si>
  <si>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</si>
  <si>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</si>
  <si>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</si>
  <si>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</si>
  <si>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</si>
  <si>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</si>
  <si>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</si>
  <si>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</si>
  <si>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</si>
  <si>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</si>
  <si>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</si>
  <si>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</si>
  <si>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</si>
  <si>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</si>
  <si>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</si>
  <si>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</si>
  <si>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</si>
  <si>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</si>
  <si>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</si>
  <si>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</si>
  <si>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</si>
  <si>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</si>
  <si>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</si>
  <si>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</si>
  <si>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</si>
  <si>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</si>
  <si>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</si>
  <si>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</si>
  <si>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</si>
  <si>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</si>
  <si>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</si>
  <si>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</si>
  <si>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</si>
  <si>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</si>
  <si>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</si>
  <si>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</si>
  <si>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</si>
  <si>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</si>
  <si>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</si>
  <si>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</si>
  <si>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</si>
  <si>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</si>
  <si>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</si>
  <si>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</si>
  <si>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</si>
  <si>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</si>
  <si>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</si>
  <si>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</si>
  <si>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</si>
  <si>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</si>
  <si>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</si>
  <si>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</si>
  <si>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</si>
  <si>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</si>
  <si>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</si>
  <si>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</si>
  <si>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</si>
  <si>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</si>
  <si>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</si>
  <si>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</si>
  <si>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</si>
  <si>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</si>
  <si>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</si>
  <si>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</si>
  <si>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</si>
  <si>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</si>
  <si>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</si>
  <si>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</si>
  <si>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</si>
  <si>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</si>
  <si>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</si>
  <si>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</si>
  <si>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</si>
  <si>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</si>
  <si>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</si>
  <si>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</si>
  <si>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</si>
  <si>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</si>
  <si>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</si>
  <si>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</si>
  <si>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</si>
  <si>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</si>
  <si>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</si>
  <si>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</si>
  <si>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</si>
  <si>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</si>
  <si>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</si>
  <si>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</si>
  <si>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</si>
  <si>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</si>
  <si>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</si>
  <si>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</si>
  <si>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</si>
  <si>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</si>
  <si>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</si>
  <si>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</si>
  <si>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</si>
  <si>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</si>
  <si>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</si>
  <si>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</si>
  <si>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</si>
  <si>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</si>
  <si>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</si>
  <si>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</si>
  <si>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</si>
  <si>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</si>
  <si>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</si>
  <si>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</si>
  <si>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</si>
  <si>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</si>
  <si>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</si>
  <si>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</si>
  <si>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</si>
  <si>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</si>
  <si>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</si>
  <si>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</si>
  <si>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</si>
  <si>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</si>
  <si>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</si>
  <si>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</si>
  <si>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</si>
  <si>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</si>
  <si>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</si>
  <si>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</si>
  <si>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</si>
  <si>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</si>
  <si>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</si>
  <si>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</si>
  <si>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</si>
  <si>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</si>
  <si>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</si>
  <si>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</si>
  <si>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</si>
  <si>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</si>
  <si>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</si>
  <si>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</si>
  <si>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</si>
  <si>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</si>
  <si>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</si>
  <si>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</si>
  <si>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</si>
  <si>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</si>
  <si>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</si>
  <si>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</si>
  <si>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</si>
  <si>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</si>
  <si>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</si>
  <si>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</si>
  <si>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</si>
  <si>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</si>
  <si>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</si>
  <si>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</si>
  <si>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</si>
  <si>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</si>
  <si>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</si>
  <si>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</si>
  <si>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</si>
  <si>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</si>
  <si>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</si>
  <si>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</si>
  <si>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</si>
  <si>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</si>
  <si>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</si>
  <si>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</si>
  <si>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</si>
  <si>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</si>
  <si>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</si>
  <si>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</si>
  <si>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</si>
  <si>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</si>
  <si>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</si>
  <si>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</si>
  <si>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</si>
  <si>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</si>
  <si>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</si>
  <si>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</si>
  <si>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</si>
  <si>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</si>
  <si>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</si>
  <si>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</si>
  <si>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</si>
  <si>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</si>
  <si>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</si>
  <si>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</si>
  <si>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</si>
  <si>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</si>
  <si>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</si>
  <si>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</si>
  <si>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</si>
  <si>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</si>
  <si>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</si>
  <si>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</si>
  <si>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</si>
  <si>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</si>
  <si>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</si>
  <si>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</si>
  <si>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</si>
  <si>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</si>
  <si>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</si>
  <si>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</si>
  <si>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</si>
  <si>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</si>
  <si>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</si>
  <si>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</si>
  <si>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</si>
  <si>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</si>
  <si>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</si>
  <si>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</si>
  <si>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</si>
  <si>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</si>
  <si>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</si>
  <si>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</si>
  <si>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</si>
  <si>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</si>
  <si>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</si>
  <si>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</si>
  <si>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</si>
  <si>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</si>
  <si>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</si>
  <si>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</si>
  <si>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</si>
  <si>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</si>
  <si>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</si>
  <si>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</si>
  <si>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</si>
  <si>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</si>
  <si>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</si>
  <si>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</si>
  <si>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</si>
  <si>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</si>
  <si>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</si>
  <si>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</si>
  <si>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</si>
  <si>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</si>
  <si>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</si>
  <si>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</si>
  <si>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</si>
  <si>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</si>
  <si>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</si>
  <si>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</si>
  <si>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</si>
  <si>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</si>
  <si>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</si>
  <si>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</si>
  <si>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</si>
  <si>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</si>
  <si>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</si>
  <si>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</si>
  <si>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</si>
  <si>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</si>
  <si>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</si>
  <si>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</si>
  <si>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</si>
  <si>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</si>
  <si>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</si>
  <si>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</si>
  <si>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</si>
  <si>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</si>
  <si>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</si>
  <si>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</si>
  <si>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</si>
  <si>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</si>
  <si>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</si>
  <si>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</si>
  <si>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</si>
  <si>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</si>
  <si>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</si>
  <si>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</si>
  <si>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</si>
  <si>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</si>
  <si>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</si>
  <si>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</si>
  <si>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</si>
  <si>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</si>
  <si>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</si>
  <si>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</si>
  <si>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</si>
  <si>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</si>
  <si>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</si>
  <si>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</si>
  <si>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</si>
  <si>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</si>
  <si>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</si>
  <si>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</si>
  <si>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</si>
  <si>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</si>
  <si>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</si>
  <si>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</si>
  <si>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</si>
  <si>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</si>
  <si>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</si>
  <si>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</si>
  <si>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</si>
  <si>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</si>
  <si>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</si>
  <si>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</si>
  <si>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</si>
  <si>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</si>
  <si>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</si>
  <si>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</si>
  <si>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</si>
  <si>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</si>
  <si>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</si>
  <si>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</si>
  <si>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</si>
  <si>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</si>
  <si>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</si>
  <si>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</si>
  <si>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</si>
  <si>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</si>
  <si>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</si>
  <si>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</si>
  <si>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</si>
  <si>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</si>
  <si>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</si>
  <si>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</si>
  <si>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</si>
  <si>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</si>
  <si>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</si>
  <si>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</si>
  <si>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</si>
  <si>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</si>
  <si>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</si>
  <si>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</si>
  <si>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</si>
  <si>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</si>
  <si>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</si>
  <si>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</si>
  <si>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</si>
  <si>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</si>
  <si>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</si>
  <si>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</si>
  <si>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</si>
  <si>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</si>
  <si>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</si>
  <si>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</si>
  <si>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</si>
  <si>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</si>
  <si>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</si>
  <si>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</si>
  <si>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</si>
  <si>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</si>
  <si>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</si>
  <si>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</si>
  <si>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</si>
  <si>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</si>
  <si>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</si>
  <si>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</si>
  <si>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</si>
  <si>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</si>
  <si>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</si>
  <si>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</si>
  <si>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</si>
  <si>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</si>
  <si>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</si>
  <si>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</si>
  <si>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</si>
  <si>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</si>
  <si>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</si>
  <si>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</si>
  <si>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</si>
  <si>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</si>
  <si>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</si>
  <si>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</si>
  <si>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</si>
  <si>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</si>
  <si>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</si>
  <si>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</si>
  <si>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</si>
  <si>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</si>
  <si>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</si>
  <si>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</si>
  <si>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</si>
  <si>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</si>
  <si>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</si>
  <si>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</si>
  <si>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</si>
  <si>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</si>
  <si>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</si>
  <si>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</si>
  <si>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</si>
  <si>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</si>
  <si>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</si>
  <si>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</si>
  <si>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</si>
  <si>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</si>
  <si>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</si>
  <si>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</si>
  <si>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</si>
  <si>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</si>
  <si>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</si>
  <si>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</si>
  <si>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</si>
  <si>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</si>
  <si>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</si>
  <si>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</si>
  <si>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</si>
  <si>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</si>
  <si>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</si>
  <si>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</si>
  <si>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</si>
  <si>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</si>
  <si>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</si>
  <si>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</si>
  <si>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</si>
  <si>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</si>
  <si>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</si>
  <si>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</si>
  <si>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</si>
  <si>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</si>
  <si>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</si>
  <si>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</si>
  <si>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</si>
  <si>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</si>
  <si>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</si>
  <si>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</si>
  <si>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</si>
  <si>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</si>
  <si>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</si>
  <si>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</si>
  <si>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</si>
  <si>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</si>
  <si>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</si>
  <si>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</si>
  <si>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</si>
  <si>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</si>
  <si>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</si>
  <si>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</si>
  <si>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</si>
  <si>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</si>
  <si>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</si>
  <si>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</si>
  <si>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</si>
  <si>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</si>
  <si>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</si>
  <si>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</si>
  <si>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</si>
  <si>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</si>
  <si>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</si>
  <si>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</si>
  <si>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</si>
  <si>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</si>
  <si>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</si>
  <si>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</si>
  <si>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</si>
  <si>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</si>
  <si>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</si>
  <si>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</si>
  <si>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</si>
  <si>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</si>
  <si>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</si>
  <si>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</si>
  <si>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</si>
  <si>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</si>
  <si>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</si>
  <si>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</si>
  <si>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</si>
  <si>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</si>
  <si>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</si>
  <si>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</si>
  <si>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</si>
  <si>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</si>
  <si>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</si>
  <si>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</si>
  <si>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</si>
  <si>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</si>
  <si>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</si>
  <si>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</si>
  <si>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</si>
  <si>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</si>
  <si>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</si>
  <si>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</si>
  <si>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</si>
  <si>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</si>
  <si>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</si>
  <si>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</si>
  <si>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</si>
  <si>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</si>
  <si>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</si>
  <si>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</si>
  <si>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</si>
  <si>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</si>
  <si>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</si>
  <si>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</si>
  <si>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</si>
  <si>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</si>
  <si>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</si>
  <si>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</si>
  <si>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</si>
  <si>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</si>
  <si>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</si>
  <si>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</si>
  <si>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</si>
  <si>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</si>
  <si>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</si>
  <si>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</si>
  <si>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</si>
  <si>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</si>
  <si>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</si>
  <si>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</si>
  <si>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</si>
  <si>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</si>
  <si>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</si>
  <si>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</si>
  <si>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</si>
  <si>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</si>
  <si>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</si>
  <si>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</si>
  <si>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</si>
  <si>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</si>
  <si>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</si>
  <si>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</si>
  <si>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</si>
  <si>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</si>
  <si>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</si>
  <si>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</si>
  <si>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</si>
  <si>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</si>
  <si>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</si>
  <si>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</si>
  <si>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</si>
  <si>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</si>
  <si>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</si>
  <si>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</si>
  <si>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</si>
  <si>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</si>
  <si>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</si>
  <si>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</si>
  <si>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</si>
  <si>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</si>
  <si>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</si>
  <si>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</si>
  <si>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</si>
  <si>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</si>
  <si>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</si>
  <si>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</si>
  <si>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</si>
  <si>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</si>
  <si>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</si>
  <si>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</si>
  <si>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</si>
  <si>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</si>
  <si>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</si>
  <si>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</si>
  <si>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</si>
  <si>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</si>
  <si>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</si>
  <si>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</si>
  <si>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</si>
  <si>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</si>
  <si>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</si>
  <si>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</si>
  <si>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</si>
  <si>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</si>
  <si>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</si>
  <si>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</si>
  <si>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</si>
  <si>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</si>
  <si>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</si>
  <si>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</si>
  <si>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</si>
  <si>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</si>
  <si>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</si>
  <si>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</si>
  <si>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</si>
  <si>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</si>
  <si>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</si>
  <si>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</si>
  <si>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</si>
  <si>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</si>
  <si>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</si>
  <si>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</si>
  <si>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</si>
  <si>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</si>
  <si>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</si>
  <si>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</si>
  <si>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</si>
  <si>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</si>
  <si>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</si>
  <si>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</si>
  <si>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</si>
  <si>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</si>
  <si>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</si>
  <si>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</si>
  <si>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</si>
  <si>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</si>
  <si>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</si>
  <si>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</si>
  <si>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</si>
  <si>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</si>
  <si>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</si>
  <si>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</si>
  <si>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</si>
  <si>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</si>
  <si>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</si>
  <si>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</si>
  <si>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</si>
  <si>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</si>
  <si>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</si>
  <si>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</si>
  <si>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</si>
  <si>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</si>
  <si>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</si>
  <si>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</si>
  <si>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</si>
  <si>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</si>
  <si>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</si>
  <si>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</si>
  <si>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</si>
  <si>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</si>
  <si>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</si>
  <si>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</si>
  <si>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</si>
  <si>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</si>
  <si>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</si>
  <si>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</si>
  <si>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</si>
  <si>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</si>
  <si>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</si>
  <si>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</si>
  <si>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</si>
  <si>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</si>
  <si>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</si>
  <si>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</si>
  <si>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</si>
  <si>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</si>
  <si>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</si>
  <si>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</si>
  <si>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</si>
  <si>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</si>
  <si>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</si>
  <si>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</si>
  <si>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</si>
  <si>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</si>
  <si>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</si>
  <si>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</si>
  <si>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</si>
  <si>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</si>
  <si>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</si>
  <si>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</si>
  <si>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</si>
  <si>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</si>
  <si>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</si>
  <si>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</si>
  <si>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</si>
  <si>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</si>
  <si>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</si>
  <si>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</si>
  <si>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</si>
  <si>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</si>
  <si>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</si>
  <si>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</si>
  <si>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</si>
  <si>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</si>
  <si>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</si>
  <si>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</si>
  <si>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</si>
  <si>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</si>
  <si>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</si>
  <si>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</si>
  <si>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</si>
  <si>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</si>
  <si>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</si>
  <si>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</si>
  <si>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</si>
  <si>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</si>
  <si>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</si>
  <si>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</si>
  <si>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</si>
  <si>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</si>
  <si>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</si>
  <si>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</si>
  <si>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</si>
  <si>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</si>
  <si>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</si>
  <si>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</si>
  <si>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</si>
  <si>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</si>
  <si>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</si>
  <si>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</si>
  <si>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</si>
  <si>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</si>
  <si>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</si>
  <si>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</si>
  <si>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</si>
  <si>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</si>
  <si>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</si>
  <si>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</si>
  <si>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</si>
  <si>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</si>
  <si>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</si>
  <si>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</si>
  <si>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</si>
  <si>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</si>
  <si>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</si>
  <si>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</si>
  <si>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</si>
  <si>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</si>
  <si>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</si>
  <si>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</si>
  <si>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</si>
  <si>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</si>
  <si>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</si>
  <si>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</si>
  <si>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</si>
  <si>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</si>
  <si>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</si>
  <si>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</si>
  <si>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</si>
  <si>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</si>
  <si>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</si>
  <si>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</si>
  <si>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</si>
  <si>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</si>
  <si>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</si>
  <si>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</si>
  <si>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</si>
  <si>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</si>
  <si>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</si>
  <si>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</si>
  <si>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</si>
  <si>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</si>
  <si>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</si>
  <si>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</si>
  <si>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</si>
  <si>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</si>
  <si>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</si>
  <si>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</si>
  <si>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</si>
  <si>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</si>
  <si>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</si>
  <si>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</si>
  <si>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</si>
  <si>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</si>
  <si>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</si>
  <si>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</si>
  <si>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</si>
  <si>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</si>
  <si>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</si>
  <si>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</si>
  <si>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</si>
  <si>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</si>
  <si>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</si>
  <si>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</si>
  <si>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</si>
  <si>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</si>
  <si>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</si>
  <si>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</si>
  <si>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</si>
  <si>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</si>
  <si>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</si>
  <si>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</si>
  <si>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</si>
  <si>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</si>
  <si>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</si>
  <si>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</si>
  <si>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</si>
  <si>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</si>
  <si>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</si>
  <si>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</si>
  <si>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</si>
  <si>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</si>
  <si>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</si>
  <si>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</si>
  <si>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</si>
  <si>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</si>
  <si>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</si>
  <si>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</si>
  <si>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</si>
  <si>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</si>
  <si>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</si>
  <si>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</si>
  <si>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</si>
  <si>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</si>
  <si>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</si>
  <si>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</si>
  <si>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</si>
  <si>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</si>
  <si>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</si>
  <si>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</si>
  <si>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</si>
  <si>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</si>
  <si>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</si>
  <si>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</si>
  <si>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</si>
  <si>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</si>
  <si>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</si>
  <si>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</si>
  <si>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</si>
  <si>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</si>
  <si>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</si>
  <si>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</si>
  <si>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</si>
  <si>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</si>
  <si>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</si>
  <si>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</si>
  <si>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</si>
  <si>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</si>
  <si>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</si>
  <si>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</si>
  <si>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</si>
  <si>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</si>
  <si>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</si>
  <si>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</si>
  <si>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</si>
  <si>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</si>
  <si>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</si>
  <si>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</si>
  <si>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</si>
  <si>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</si>
  <si>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</si>
  <si>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</si>
  <si>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</si>
  <si>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</si>
  <si>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</si>
  <si>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</si>
  <si>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</si>
  <si>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</si>
  <si>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</si>
  <si>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</si>
  <si>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</si>
  <si>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</si>
  <si>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</si>
  <si>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</si>
  <si>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</si>
  <si>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</si>
  <si>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</si>
  <si>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</si>
  <si>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</si>
  <si>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</si>
  <si>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</si>
  <si>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</si>
  <si>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</si>
  <si>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</si>
  <si>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</si>
  <si>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</si>
  <si>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</si>
  <si>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</si>
  <si>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</si>
  <si>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</si>
  <si>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</si>
  <si>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</si>
  <si>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</si>
  <si>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</si>
  <si>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</si>
  <si>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</si>
  <si>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</si>
  <si>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</si>
  <si>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</si>
  <si>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</si>
  <si>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</si>
  <si>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</si>
  <si>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</si>
  <si>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</si>
  <si>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</si>
  <si>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</si>
  <si>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</si>
  <si>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</si>
  <si>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</si>
  <si>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</si>
  <si>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</si>
  <si>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</si>
  <si>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</si>
  <si>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</si>
  <si>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</si>
  <si>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</si>
  <si>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</si>
  <si>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</si>
  <si>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</si>
  <si>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</si>
  <si>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</si>
  <si>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</si>
  <si>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</si>
  <si>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</si>
  <si>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</si>
  <si>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</si>
  <si>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</si>
  <si>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</si>
  <si>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</si>
  <si>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</si>
  <si>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</si>
  <si>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</si>
  <si>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</si>
  <si>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</si>
  <si>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</si>
  <si>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</si>
  <si>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</si>
  <si>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</si>
  <si>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</si>
  <si>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</si>
  <si>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</si>
  <si>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</si>
  <si>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</si>
  <si>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</si>
  <si>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</si>
  <si>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</si>
  <si>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</si>
  <si>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</si>
  <si>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</si>
  <si>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</si>
  <si>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</si>
  <si>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</si>
  <si>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</si>
  <si>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</si>
  <si>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</si>
  <si>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</si>
  <si>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</si>
  <si>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</si>
  <si>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</si>
  <si>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</si>
  <si>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</si>
  <si>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</si>
  <si>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</si>
  <si>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</si>
  <si>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</si>
  <si>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</si>
  <si>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</si>
  <si>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</si>
  <si>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</si>
  <si>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</si>
  <si>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</si>
  <si>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</si>
  <si>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</si>
  <si>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</si>
  <si>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</si>
  <si>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</si>
  <si>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</si>
  <si>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</si>
  <si>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</si>
  <si>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</si>
  <si>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</si>
  <si>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</si>
  <si>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</si>
  <si>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</si>
  <si>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</si>
  <si>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</si>
  <si>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</si>
  <si>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</si>
  <si>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</si>
  <si>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</si>
  <si>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</si>
  <si>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</si>
  <si>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</si>
  <si>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</si>
  <si>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</si>
  <si>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</si>
  <si>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</si>
  <si>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</si>
  <si>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</si>
  <si>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</si>
  <si>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</si>
  <si>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</si>
  <si>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</si>
  <si>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</si>
  <si>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</si>
  <si>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</si>
  <si>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</si>
  <si>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</si>
  <si>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</si>
  <si>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</si>
  <si>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</si>
  <si>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</si>
  <si>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</si>
  <si>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</si>
  <si>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</si>
  <si>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</si>
  <si>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</si>
  <si>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</si>
  <si>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</si>
  <si>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</si>
  <si>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</si>
  <si>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</si>
  <si>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</si>
  <si>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</si>
  <si>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</si>
  <si>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</si>
  <si>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</si>
  <si>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</si>
  <si>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</si>
  <si>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</si>
  <si>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</si>
  <si>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</si>
  <si>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</si>
  <si>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</si>
  <si>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</si>
  <si>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</si>
  <si>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</si>
  <si>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</si>
  <si>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</si>
  <si>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</si>
  <si>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</si>
  <si>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</si>
  <si>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</si>
  <si>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</si>
  <si>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</si>
  <si>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</si>
  <si>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</si>
  <si>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</si>
  <si>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</si>
  <si>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</si>
  <si>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</si>
  <si>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</si>
  <si>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</si>
  <si>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</si>
  <si>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</si>
  <si>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</si>
  <si>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</si>
  <si>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</si>
  <si>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</si>
  <si>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</si>
  <si>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</si>
  <si>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</si>
  <si>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</si>
  <si>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</si>
  <si>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</si>
  <si>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</si>
  <si>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</si>
  <si>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</si>
  <si>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</si>
  <si>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</si>
  <si>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</si>
  <si>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</si>
  <si>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</si>
  <si>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</si>
  <si>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</si>
  <si>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</si>
  <si>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</si>
  <si>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</si>
  <si>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</si>
  <si>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</si>
  <si>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</si>
  <si>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</si>
  <si>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</si>
  <si>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</si>
  <si>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</si>
  <si>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</si>
  <si>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</si>
  <si>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</si>
  <si>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</si>
  <si>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</si>
  <si>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</si>
  <si>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</si>
  <si>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</si>
  <si>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</si>
  <si>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</si>
  <si>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</si>
  <si>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</si>
  <si>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</si>
  <si>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</si>
  <si>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</si>
  <si>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</si>
  <si>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</si>
  <si>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</si>
  <si>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</si>
  <si>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</si>
  <si>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</si>
  <si>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</si>
  <si>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</si>
  <si>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</si>
  <si>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</si>
  <si>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</si>
  <si>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</si>
  <si>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</si>
  <si>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</si>
  <si>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</si>
  <si>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</si>
  <si>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</si>
  <si>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</si>
  <si>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</si>
  <si>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</si>
  <si>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</si>
  <si>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</si>
  <si>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</si>
  <si>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</si>
  <si>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</si>
  <si>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</si>
  <si>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</si>
  <si>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</si>
  <si>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</si>
  <si>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</si>
  <si>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</si>
  <si>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</si>
  <si>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</si>
  <si>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</si>
  <si>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</si>
  <si>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</si>
  <si>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</si>
  <si>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</si>
  <si>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</si>
  <si>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</si>
  <si>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</si>
  <si>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</si>
  <si>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</si>
  <si>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</si>
  <si>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</si>
  <si>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</si>
  <si>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</si>
  <si>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</si>
  <si>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</si>
  <si>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</si>
  <si>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</si>
  <si>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</si>
  <si>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</si>
  <si>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</si>
  <si>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</si>
  <si>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</si>
  <si>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</si>
  <si>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</si>
  <si>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</si>
  <si>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</si>
  <si>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</si>
  <si>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</si>
  <si>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</si>
  <si>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</si>
  <si>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</si>
  <si>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</si>
  <si>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</si>
  <si>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</si>
  <si>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</si>
  <si>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</si>
  <si>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</si>
  <si>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</si>
  <si>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</si>
  <si>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</si>
  <si>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</si>
  <si>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</si>
  <si>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</si>
  <si>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</si>
  <si>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</si>
  <si>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</si>
  <si>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</si>
  <si>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</si>
  <si>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</si>
  <si>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</si>
  <si>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</si>
  <si>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</si>
  <si>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</si>
  <si>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</si>
  <si>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</si>
  <si>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</si>
  <si>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</si>
  <si>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</si>
  <si>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</si>
  <si>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</si>
  <si>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</si>
  <si>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</si>
  <si>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</si>
  <si>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</si>
  <si>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</si>
  <si>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</si>
  <si>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</si>
  <si>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</si>
  <si>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</si>
  <si>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</si>
  <si>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</si>
  <si>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</si>
  <si>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</si>
  <si>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</si>
  <si>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</si>
  <si>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</si>
  <si>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</si>
  <si>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</si>
  <si>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</si>
  <si>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</si>
  <si>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</si>
  <si>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</si>
  <si>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</si>
  <si>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</si>
  <si>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</si>
  <si>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</si>
  <si>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</si>
  <si>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</si>
  <si>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</si>
  <si>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</si>
  <si>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</si>
  <si>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</si>
  <si>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</si>
  <si>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</si>
  <si>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</si>
  <si>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</si>
  <si>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</si>
  <si>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</si>
  <si>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</si>
  <si>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</si>
  <si>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</si>
  <si>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</si>
  <si>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</si>
  <si>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</si>
  <si>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</si>
  <si>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</si>
  <si>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</si>
  <si>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</si>
  <si>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</si>
  <si>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</si>
  <si>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</si>
  <si>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</si>
  <si>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</si>
  <si>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</si>
  <si>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</si>
  <si>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</si>
  <si>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</si>
  <si>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</si>
  <si>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</si>
  <si>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</si>
  <si>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</si>
  <si>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</si>
  <si>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</si>
  <si>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</si>
  <si>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</si>
  <si>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</si>
  <si>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</si>
  <si>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</si>
  <si>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</si>
  <si>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</si>
  <si>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</si>
  <si>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</si>
  <si>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</si>
  <si>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</si>
  <si>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</si>
  <si>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</si>
  <si>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</si>
  <si>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</si>
  <si>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</si>
  <si>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</si>
  <si>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</si>
  <si>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</si>
  <si>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</si>
  <si>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</si>
  <si>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</si>
  <si>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</si>
  <si>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</si>
  <si>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</si>
  <si>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</si>
  <si>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</si>
  <si>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</si>
  <si>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</si>
  <si>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</si>
  <si>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</si>
  <si>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</si>
  <si>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</si>
  <si>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</si>
  <si>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</si>
  <si>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</si>
  <si>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</si>
  <si>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</si>
  <si>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</si>
  <si>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</si>
  <si>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</si>
  <si>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</si>
  <si>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</si>
  <si>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</si>
  <si>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</si>
  <si>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</si>
  <si>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</si>
  <si>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</si>
  <si>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</si>
  <si>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</si>
  <si>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</si>
  <si>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</si>
  <si>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</si>
  <si>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</si>
  <si>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</si>
  <si>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</si>
  <si>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</si>
  <si>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</si>
  <si>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</si>
  <si>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</si>
  <si>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</si>
  <si>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</si>
  <si>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</si>
  <si>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</si>
  <si>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</si>
  <si>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</si>
  <si>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</si>
  <si>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</si>
  <si>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</si>
  <si>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</si>
  <si>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</si>
  <si>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</si>
  <si>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</si>
  <si>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</si>
  <si>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</si>
  <si>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</si>
  <si>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</si>
  <si>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</si>
  <si>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</si>
  <si>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</si>
  <si>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</si>
  <si>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</si>
  <si>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</si>
  <si>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</si>
  <si>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</si>
  <si>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</si>
  <si>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</si>
  <si>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</si>
  <si>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</si>
  <si>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</si>
  <si>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</si>
  <si>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</si>
  <si>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</si>
  <si>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</si>
  <si>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</si>
  <si>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</si>
  <si>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</si>
  <si>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</si>
  <si>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</si>
  <si>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</si>
  <si>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</si>
  <si>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</si>
  <si>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</si>
  <si>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</si>
  <si>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</si>
  <si>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</si>
  <si>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</si>
  <si>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</si>
  <si>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</si>
  <si>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</si>
  <si>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</si>
  <si>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</si>
  <si>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</si>
  <si>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</si>
  <si>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</si>
  <si>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</si>
  <si>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</si>
  <si>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</si>
  <si>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</si>
  <si>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</si>
  <si>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</si>
  <si>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</si>
  <si>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</si>
  <si>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</si>
  <si>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</si>
  <si>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</si>
  <si>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</si>
  <si>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</si>
  <si>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</si>
  <si>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</si>
  <si>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</si>
  <si>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</si>
  <si>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</si>
  <si>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</si>
  <si>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</si>
  <si>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</si>
  <si>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</si>
  <si>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</si>
  <si>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</si>
  <si>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</si>
  <si>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</si>
  <si>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</si>
  <si>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</si>
  <si>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</si>
  <si>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</si>
  <si>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</si>
  <si>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</si>
  <si>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</si>
  <si>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</si>
  <si>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</si>
  <si>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</si>
  <si>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</si>
  <si>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</si>
  <si>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</si>
  <si>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</si>
  <si>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</si>
  <si>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</si>
  <si>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</si>
  <si>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</si>
  <si>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</si>
  <si>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</si>
  <si>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</si>
  <si>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</si>
  <si>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</si>
  <si>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</si>
  <si>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</si>
  <si>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</si>
  <si>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</si>
  <si>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</si>
  <si>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</si>
  <si>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</si>
  <si>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</si>
  <si>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</si>
  <si>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</si>
  <si>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</si>
  <si>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</si>
  <si>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</si>
  <si>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</si>
  <si>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</si>
  <si>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</si>
  <si>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</si>
  <si>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</si>
  <si>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</si>
  <si>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</si>
  <si>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</si>
  <si>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</si>
  <si>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</si>
  <si>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</si>
  <si>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</si>
  <si>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</si>
  <si>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</si>
  <si>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</si>
  <si>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</si>
  <si>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</si>
  <si>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</si>
  <si>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</si>
  <si>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</si>
  <si>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</si>
  <si>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</si>
  <si>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</si>
  <si>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</si>
  <si>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</si>
  <si>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</si>
  <si>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</si>
  <si>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</si>
  <si>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</si>
  <si>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</si>
  <si>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</si>
  <si>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</si>
  <si>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</si>
  <si>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</si>
  <si>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</si>
  <si>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</si>
  <si>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</si>
  <si>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</si>
  <si>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</si>
  <si>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</si>
  <si>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</si>
  <si>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</si>
  <si>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</si>
  <si>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</si>
  <si>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</si>
  <si>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</si>
  <si>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</si>
  <si>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</si>
  <si>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</si>
  <si>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</si>
  <si>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</si>
  <si>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</si>
  <si>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</si>
  <si>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</si>
  <si>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</si>
  <si>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</si>
  <si>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</si>
  <si>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</si>
  <si>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</si>
  <si>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</si>
  <si>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</si>
  <si>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</si>
  <si>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</si>
  <si>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</si>
  <si>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</si>
  <si>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</si>
  <si>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</si>
  <si>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</si>
  <si>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</si>
  <si>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</si>
  <si>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</si>
  <si>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</si>
  <si>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</si>
  <si>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</si>
  <si>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</si>
  <si>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</si>
  <si>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</si>
  <si>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</si>
  <si>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</si>
  <si>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</si>
  <si>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</si>
  <si>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</si>
  <si>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</si>
  <si>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</si>
  <si>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</si>
  <si>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</si>
  <si>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</si>
  <si>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</si>
  <si>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</si>
  <si>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</si>
  <si>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</si>
  <si>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</si>
  <si>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</si>
  <si>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</si>
  <si>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</si>
  <si>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</si>
  <si>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</si>
  <si>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</si>
  <si>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</si>
  <si>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</si>
  <si>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</si>
  <si>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</si>
  <si>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</si>
  <si>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</si>
  <si>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</si>
  <si>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</si>
  <si>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</si>
  <si>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</si>
  <si>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</si>
  <si>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</si>
  <si>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</si>
  <si>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</si>
  <si>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</si>
  <si>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</si>
  <si>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</si>
  <si>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</si>
  <si>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</si>
  <si>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</si>
  <si>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</si>
  <si>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</si>
  <si>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</si>
  <si>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</si>
  <si>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</si>
  <si>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</si>
  <si>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</si>
  <si>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</si>
  <si>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</si>
  <si>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</si>
  <si>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</si>
  <si>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</si>
  <si>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</si>
  <si>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</si>
  <si>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</si>
  <si>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</si>
  <si>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</si>
  <si>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</si>
  <si>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</si>
  <si>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</si>
  <si>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</si>
  <si>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</si>
  <si>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</si>
  <si>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</si>
  <si>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</si>
  <si>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</si>
  <si>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</si>
  <si>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</si>
  <si>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</si>
  <si>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</si>
  <si>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</si>
  <si>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</si>
  <si>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</si>
  <si>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</si>
  <si>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</si>
  <si>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</si>
  <si>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</si>
  <si>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</si>
  <si>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</si>
  <si>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</si>
  <si>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</si>
  <si>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</si>
  <si>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</si>
  <si>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</si>
  <si>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</si>
  <si>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</si>
  <si>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</si>
  <si>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</si>
  <si>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</si>
  <si>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</si>
  <si>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</si>
  <si>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</si>
  <si>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</si>
  <si>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</si>
  <si>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</si>
  <si>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</si>
  <si>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</si>
  <si>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</si>
  <si>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</si>
  <si>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</si>
  <si>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</si>
  <si>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</si>
  <si>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</si>
  <si>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</si>
  <si>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</si>
  <si>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</si>
  <si>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</si>
  <si>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</si>
  <si>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</si>
  <si>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</si>
  <si>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</si>
  <si>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</si>
  <si>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</si>
  <si>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</si>
  <si>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</si>
  <si>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</si>
  <si>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</si>
  <si>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</si>
  <si>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</si>
  <si>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</si>
  <si>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</si>
  <si>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</si>
  <si>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</si>
  <si>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</si>
  <si>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</si>
  <si>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</si>
  <si>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</si>
  <si>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</si>
  <si>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</si>
  <si>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</si>
  <si>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</si>
  <si>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</si>
  <si>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</si>
  <si>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</si>
  <si>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</si>
  <si>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</si>
  <si>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</si>
  <si>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</si>
  <si>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</si>
  <si>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</si>
  <si>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</si>
  <si>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</si>
  <si>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</si>
  <si>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</si>
  <si>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</si>
  <si>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</si>
  <si>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</si>
  <si>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</si>
  <si>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</si>
  <si>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</si>
  <si>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</si>
  <si>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</si>
  <si>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</si>
  <si>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</si>
  <si>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</si>
  <si>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</si>
  <si>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</si>
  <si>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</si>
  <si>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</si>
  <si>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</si>
  <si>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</si>
  <si>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</si>
  <si>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</si>
  <si>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</si>
  <si>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</si>
  <si>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</si>
  <si>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</si>
  <si>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</si>
  <si>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</si>
  <si>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</si>
  <si>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</si>
  <si>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</si>
  <si>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</si>
  <si>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</si>
  <si>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</si>
  <si>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</si>
  <si>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</si>
  <si>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</si>
  <si>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</si>
  <si>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</si>
  <si>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</si>
  <si>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</si>
  <si>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</si>
  <si>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</si>
  <si>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</si>
  <si>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</si>
  <si>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</si>
  <si>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</si>
  <si>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</si>
  <si>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</si>
  <si>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</si>
  <si>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</si>
  <si>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</si>
  <si>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</si>
  <si>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</si>
  <si>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</si>
  <si>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</si>
  <si>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</si>
  <si>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</si>
  <si>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</si>
  <si>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</si>
  <si>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</si>
  <si>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</si>
  <si>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</si>
  <si>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</si>
  <si>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</si>
  <si>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</si>
  <si>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</si>
  <si>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</si>
  <si>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</si>
  <si>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</si>
  <si>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</si>
  <si>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</si>
  <si>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</si>
  <si>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</si>
  <si>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</si>
  <si>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</si>
  <si>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</si>
  <si>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</si>
  <si>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</si>
  <si>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</si>
  <si>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</si>
  <si>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</si>
  <si>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</si>
  <si>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</si>
  <si>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</si>
  <si>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</si>
  <si>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</si>
  <si>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</si>
  <si>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</si>
  <si>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</si>
  <si>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</si>
  <si>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</si>
  <si>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</si>
  <si>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</si>
  <si>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</si>
  <si>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</si>
  <si>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</si>
  <si>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</si>
  <si>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</si>
  <si>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</si>
  <si>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</si>
  <si>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</si>
  <si>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</si>
  <si>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</si>
  <si>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</si>
  <si>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</si>
  <si>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</si>
  <si>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</si>
  <si>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</si>
  <si>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</si>
  <si>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</si>
  <si>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</si>
  <si>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</si>
  <si>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</si>
  <si>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</si>
  <si>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</si>
  <si>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</si>
  <si>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</si>
  <si>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</si>
  <si>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</si>
  <si>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</si>
  <si>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</si>
  <si>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</si>
  <si>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</si>
  <si>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</si>
  <si>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</si>
  <si>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</si>
  <si>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</si>
  <si>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</si>
  <si>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</si>
  <si>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</si>
  <si>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</si>
  <si>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</si>
  <si>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</si>
  <si>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</si>
  <si>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</si>
  <si>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</si>
  <si>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</si>
  <si>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</si>
  <si>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</si>
  <si>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</si>
  <si>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</si>
  <si>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</si>
  <si>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</si>
  <si>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</si>
  <si>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</si>
  <si>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</si>
  <si>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</si>
  <si>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</si>
  <si>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</si>
  <si>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</si>
  <si>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</si>
  <si>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</si>
  <si>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</si>
  <si>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</si>
  <si>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</si>
  <si>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</si>
  <si>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</si>
  <si>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</si>
  <si>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</si>
  <si>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</si>
  <si>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</si>
  <si>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</si>
  <si>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</si>
  <si>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</si>
  <si>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</si>
  <si>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</si>
  <si>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</si>
  <si>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</si>
  <si>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</si>
  <si>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</si>
  <si>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</si>
  <si>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</si>
  <si>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</si>
  <si>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</si>
  <si>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</si>
  <si>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</si>
  <si>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</si>
  <si>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</si>
  <si>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</si>
  <si>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</si>
  <si>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</si>
  <si>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</si>
  <si>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</si>
  <si>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</si>
  <si>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</si>
  <si>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</si>
  <si>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</si>
  <si>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</si>
  <si>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</si>
  <si>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</si>
  <si>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</si>
  <si>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</si>
  <si>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</si>
  <si>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</si>
  <si>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</si>
  <si>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</si>
  <si>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</si>
  <si>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</si>
  <si>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</si>
  <si>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</si>
  <si>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</si>
  <si>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</si>
  <si>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</si>
  <si>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</si>
  <si>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</si>
  <si>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</si>
  <si>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</si>
  <si>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</si>
  <si>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</si>
  <si>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</si>
  <si>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</si>
  <si>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</si>
  <si>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</si>
  <si>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</si>
  <si>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</si>
  <si>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</si>
  <si>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</si>
  <si>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</si>
  <si>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</si>
  <si>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</si>
  <si>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</si>
  <si>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</si>
  <si>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</si>
  <si>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</si>
  <si>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</si>
  <si>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</si>
  <si>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</si>
  <si>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</si>
  <si>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</si>
  <si>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</si>
  <si>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</si>
  <si>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</si>
  <si>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</si>
  <si>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</si>
  <si>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</si>
  <si>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</si>
  <si>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</si>
  <si>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</si>
  <si>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</si>
  <si>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</si>
  <si>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</si>
  <si>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</si>
  <si>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</si>
  <si>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</si>
  <si>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</si>
  <si>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</si>
  <si>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</si>
  <si>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</si>
  <si>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</si>
  <si>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</si>
  <si>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</si>
  <si>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</si>
  <si>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</si>
  <si>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</si>
  <si>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</si>
  <si>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</si>
  <si>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</si>
  <si>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</si>
  <si>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</si>
  <si>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</si>
  <si>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</si>
  <si>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</si>
  <si>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</si>
  <si>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</si>
  <si>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</si>
  <si>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</si>
  <si>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</si>
  <si>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</si>
  <si>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</si>
  <si>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</si>
  <si>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</si>
  <si>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</si>
  <si>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</si>
  <si>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</si>
  <si>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</si>
  <si>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</si>
  <si>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</si>
  <si>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</si>
  <si>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</si>
  <si>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</si>
  <si>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</si>
  <si>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</si>
  <si>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</si>
  <si>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</si>
  <si>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</si>
  <si>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</si>
  <si>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</si>
  <si>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</si>
  <si>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</si>
  <si>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</si>
  <si>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</si>
  <si>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</si>
  <si>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</si>
  <si>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</si>
  <si>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</si>
  <si>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</si>
  <si>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</si>
  <si>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</si>
  <si>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</si>
  <si>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</si>
  <si>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</si>
  <si>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</si>
  <si>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</si>
  <si>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</si>
  <si>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</si>
  <si>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</si>
  <si>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</si>
  <si>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</si>
  <si>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</si>
  <si>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</si>
  <si>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</si>
  <si>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</si>
  <si>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</si>
  <si>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</si>
  <si>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</si>
  <si>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</si>
  <si>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</si>
  <si>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</si>
  <si>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</si>
  <si>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</si>
  <si>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</si>
  <si>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</si>
  <si>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</si>
  <si>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</si>
  <si>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</si>
  <si>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</si>
  <si>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</si>
  <si>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</si>
  <si>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</si>
  <si>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</si>
  <si>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</si>
  <si>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</si>
  <si>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</si>
  <si>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</si>
  <si>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</si>
  <si>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</si>
  <si>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</si>
  <si>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</si>
  <si>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</si>
  <si>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</si>
  <si>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</si>
  <si>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</si>
  <si>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</si>
  <si>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</si>
  <si>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</si>
  <si>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</si>
  <si>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</si>
  <si>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</si>
  <si>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</si>
  <si>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</si>
  <si>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</si>
  <si>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</si>
  <si>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</si>
  <si>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</si>
  <si>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</si>
  <si>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</si>
  <si>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</si>
  <si>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</si>
  <si>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</si>
  <si>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</si>
  <si>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</si>
  <si>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</si>
  <si>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</si>
  <si>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</si>
  <si>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</si>
  <si>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</si>
  <si>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</si>
  <si>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</si>
  <si>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</si>
  <si>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</si>
  <si>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</si>
  <si>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</si>
  <si>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</si>
  <si>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</si>
  <si>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</si>
  <si>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</si>
  <si>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</si>
  <si>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</si>
  <si>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</si>
  <si>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</si>
  <si>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</si>
  <si>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</si>
  <si>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</si>
  <si>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</si>
  <si>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</si>
  <si>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</si>
  <si>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</si>
  <si>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</si>
  <si>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</si>
  <si>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</si>
  <si>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</si>
  <si>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</si>
  <si>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</si>
  <si>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</si>
  <si>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</si>
  <si>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</si>
  <si>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</si>
  <si>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</si>
  <si>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</si>
  <si>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</si>
  <si>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</si>
  <si>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</si>
  <si>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</si>
  <si>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</si>
  <si>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</si>
  <si>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</si>
  <si>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</si>
  <si>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</si>
  <si>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</si>
  <si>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</si>
  <si>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</si>
  <si>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</si>
  <si>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</si>
  <si>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</si>
  <si>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</si>
  <si>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</si>
  <si>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</si>
  <si>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</si>
  <si>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</si>
  <si>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</si>
  <si>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</si>
  <si>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</si>
  <si>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</si>
  <si>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</si>
  <si>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</si>
  <si>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</si>
  <si>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</si>
  <si>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</si>
  <si>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</si>
  <si>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</si>
  <si>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</si>
  <si>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</si>
  <si>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</si>
  <si>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</si>
  <si>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</si>
  <si>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</si>
  <si>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</si>
  <si>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</si>
  <si>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</si>
  <si>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</si>
  <si>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</si>
  <si>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</si>
  <si>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</si>
  <si>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</si>
  <si>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</si>
  <si>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</si>
  <si>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</si>
  <si>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</si>
  <si>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</si>
  <si>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</si>
  <si>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</si>
  <si>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</si>
  <si>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</si>
  <si>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</si>
  <si>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</si>
  <si>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</si>
  <si>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</si>
  <si>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</si>
  <si>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</si>
  <si>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</si>
  <si>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</si>
  <si>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</si>
  <si>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</si>
  <si>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</si>
  <si>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</si>
  <si>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</si>
  <si>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</si>
  <si>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</si>
  <si>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</si>
  <si>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</si>
  <si>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</si>
  <si>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</si>
  <si>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</si>
  <si>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</si>
  <si>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</si>
  <si>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</si>
  <si>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</si>
  <si>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</si>
  <si>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</si>
  <si>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</si>
  <si>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</si>
  <si>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</si>
  <si>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</si>
  <si>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</si>
  <si>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</si>
  <si>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</si>
  <si>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</si>
  <si>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</si>
  <si>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</si>
  <si>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</si>
  <si>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</si>
  <si>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</si>
  <si>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</si>
  <si>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</si>
  <si>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</si>
  <si>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</si>
  <si>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</si>
  <si>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</si>
  <si>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</si>
  <si>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</si>
  <si>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</si>
  <si>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</si>
  <si>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</si>
  <si>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</si>
  <si>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</si>
  <si>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</si>
  <si>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</si>
  <si>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</si>
  <si>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</si>
  <si>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</si>
  <si>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</si>
  <si>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</si>
  <si>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</si>
  <si>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</si>
  <si>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</si>
  <si>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</si>
  <si>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</si>
  <si>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</si>
  <si>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</si>
  <si>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</si>
  <si>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</si>
  <si>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</si>
  <si>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</si>
  <si>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</si>
  <si>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</si>
  <si>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</si>
  <si>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</si>
  <si>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</si>
  <si>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</si>
  <si>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</si>
  <si>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</si>
  <si>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</si>
  <si>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</si>
  <si>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</si>
  <si>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</si>
  <si>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</si>
  <si>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</si>
  <si>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</si>
  <si>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</si>
  <si>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</si>
  <si>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</si>
  <si>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</si>
  <si>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</si>
  <si>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</si>
  <si>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</si>
  <si>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</si>
  <si>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</si>
  <si>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</si>
  <si>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</si>
  <si>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</si>
  <si>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</si>
  <si>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</si>
  <si>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</si>
  <si>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</si>
  <si>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</si>
  <si>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</si>
  <si>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</si>
  <si>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</si>
  <si>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</si>
  <si>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</si>
  <si>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</si>
  <si>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</si>
  <si>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</si>
  <si>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</si>
  <si>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</si>
  <si>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</si>
  <si>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</si>
  <si>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</si>
  <si>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</si>
  <si>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</si>
  <si>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</si>
  <si>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</si>
  <si>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</si>
  <si>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</si>
  <si>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</si>
  <si>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</si>
  <si>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</si>
  <si>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</si>
  <si>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</si>
  <si>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</si>
  <si>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</si>
  <si>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</si>
  <si>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</si>
  <si>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</si>
  <si>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</si>
  <si>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</si>
  <si>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</si>
  <si>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</si>
  <si>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</si>
  <si>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</si>
  <si>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</si>
  <si>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</si>
  <si>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</si>
  <si>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</si>
  <si>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</si>
  <si>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</si>
  <si>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</si>
  <si>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</si>
  <si>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</si>
  <si>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</si>
  <si>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</si>
  <si>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</si>
  <si>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</si>
  <si>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</si>
  <si>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</si>
  <si>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</si>
  <si>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</si>
  <si>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</si>
  <si>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</si>
  <si>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</si>
  <si>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</si>
  <si>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</si>
  <si>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</si>
  <si>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</si>
  <si>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</si>
  <si>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</si>
  <si>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</si>
  <si>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</si>
  <si>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</si>
  <si>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</si>
  <si>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</si>
  <si>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</si>
  <si>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</si>
  <si>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</si>
  <si>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</si>
  <si>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</si>
  <si>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</si>
  <si>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</si>
  <si>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</si>
  <si>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</si>
  <si>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</si>
  <si>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</si>
  <si>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</si>
  <si>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</si>
  <si>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</si>
  <si>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</si>
  <si>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</si>
  <si>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</si>
  <si>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</si>
  <si>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</si>
  <si>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</si>
  <si>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</si>
  <si>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</si>
  <si>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</si>
  <si>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</si>
  <si>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</si>
  <si>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</si>
  <si>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</si>
  <si>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</si>
  <si>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</si>
  <si>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</si>
  <si>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</si>
  <si>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</si>
  <si>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</si>
  <si>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</si>
  <si>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</si>
  <si>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</si>
  <si>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</si>
  <si>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</si>
  <si>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</si>
  <si>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</si>
  <si>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</si>
  <si>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</si>
  <si>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</si>
  <si>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</si>
  <si>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</si>
  <si>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</si>
  <si>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</si>
  <si>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</si>
  <si>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</si>
  <si>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</si>
  <si>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</si>
  <si>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</si>
  <si>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</si>
  <si>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</si>
  <si>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</si>
  <si>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</si>
  <si>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</si>
  <si>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</si>
  <si>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</si>
  <si>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</si>
  <si>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</si>
  <si>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</si>
  <si>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</si>
  <si>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</si>
  <si>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</si>
  <si>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</si>
  <si>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</si>
  <si>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</si>
  <si>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</si>
  <si>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</si>
  <si>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</si>
  <si>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</si>
  <si>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</si>
  <si>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</si>
  <si>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</si>
  <si>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</si>
  <si>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</si>
  <si>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</si>
  <si>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</si>
  <si>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</si>
  <si>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</si>
  <si>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</si>
  <si>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</si>
  <si>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</si>
  <si>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</si>
  <si>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</si>
  <si>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</si>
  <si>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</si>
  <si>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</si>
  <si>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</si>
  <si>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</si>
  <si>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</si>
  <si>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</si>
  <si>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</si>
  <si>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</si>
  <si>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</si>
  <si>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</si>
  <si>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</si>
  <si>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</si>
  <si>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</si>
  <si>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</si>
  <si>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</si>
  <si>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</si>
  <si>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</si>
  <si>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</si>
  <si>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</si>
  <si>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</si>
  <si>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</si>
  <si>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</si>
  <si>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</si>
  <si>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</si>
  <si>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</si>
  <si>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</si>
  <si>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</si>
  <si>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</si>
  <si>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</si>
  <si>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</si>
  <si>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</si>
  <si>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</si>
  <si>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</si>
  <si>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</si>
  <si>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</si>
  <si>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</si>
  <si>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</si>
  <si>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</si>
  <si>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</si>
  <si>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</si>
  <si>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</si>
  <si>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</si>
  <si>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</si>
  <si>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</si>
  <si>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</si>
  <si>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</si>
  <si>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</si>
  <si>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</si>
  <si>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</si>
  <si>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</si>
  <si>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</si>
  <si>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</si>
  <si>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</si>
  <si>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</si>
  <si>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</si>
  <si>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</si>
  <si>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</si>
  <si>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</si>
  <si>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</si>
  <si>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</si>
  <si>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</si>
  <si>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</si>
  <si>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</si>
  <si>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</si>
  <si>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</si>
  <si>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</si>
  <si>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</si>
  <si>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</si>
  <si>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</si>
  <si>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</si>
  <si>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</si>
  <si>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</si>
  <si>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</si>
  <si>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</si>
  <si>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</si>
  <si>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</si>
  <si>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</si>
  <si>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</si>
  <si>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</si>
  <si>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</si>
  <si>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</si>
  <si>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</si>
  <si>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</si>
  <si>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</si>
  <si>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</si>
  <si>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</si>
  <si>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</si>
  <si>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</si>
  <si>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</si>
  <si>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</si>
  <si>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</si>
  <si>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</si>
  <si>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</si>
  <si>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</si>
  <si>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</si>
  <si>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</si>
  <si>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</si>
  <si>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</si>
  <si>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</si>
  <si>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</si>
  <si>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</si>
  <si>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</si>
  <si>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</si>
  <si>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</si>
  <si>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</si>
  <si>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</si>
  <si>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</si>
  <si>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</si>
  <si>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</si>
  <si>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</si>
  <si>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</si>
  <si>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</si>
  <si>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</si>
  <si>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</si>
  <si>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</si>
  <si>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</si>
  <si>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</si>
  <si>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</si>
  <si>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</si>
  <si>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</si>
  <si>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</si>
  <si>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</si>
  <si>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</si>
  <si>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</si>
  <si>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</si>
  <si>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</si>
  <si>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</si>
  <si>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</si>
  <si>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</si>
  <si>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</si>
  <si>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</si>
  <si>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</si>
  <si>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</si>
  <si>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</si>
  <si>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</si>
  <si>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</si>
  <si>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</si>
  <si>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</si>
  <si>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</si>
  <si>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</si>
  <si>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</si>
  <si>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</si>
  <si>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</si>
  <si>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</si>
  <si>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</si>
  <si>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</si>
  <si>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</si>
  <si>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</si>
  <si>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</si>
  <si>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</si>
  <si>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</si>
  <si>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</si>
  <si>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</si>
  <si>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</si>
  <si>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</si>
  <si>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</si>
  <si>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</si>
  <si>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</si>
  <si>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</si>
  <si>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</si>
  <si>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</si>
  <si>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</si>
  <si>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</si>
  <si>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</si>
  <si>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</si>
  <si>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</si>
  <si>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</si>
  <si>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</si>
  <si>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</si>
  <si>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</si>
  <si>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</si>
  <si>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</si>
  <si>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</si>
  <si>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</si>
  <si>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</si>
  <si>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</si>
  <si>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</si>
  <si>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</si>
  <si>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</si>
  <si>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</si>
  <si>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</si>
  <si>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</si>
  <si>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</si>
  <si>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</si>
  <si>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</si>
  <si>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</si>
  <si>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</si>
  <si>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</si>
  <si>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</si>
  <si>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</si>
  <si>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</si>
  <si>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</si>
  <si>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</si>
  <si>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</si>
  <si>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</si>
  <si>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</si>
  <si>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</si>
  <si>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</si>
  <si>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</si>
  <si>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</si>
  <si>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</si>
  <si>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</si>
  <si>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</si>
  <si>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</si>
  <si>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</si>
  <si>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</si>
  <si>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</si>
  <si>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</si>
  <si>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</si>
  <si>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</si>
  <si>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</si>
  <si>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</si>
  <si>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</si>
  <si>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</si>
  <si>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</si>
  <si>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</si>
  <si>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</si>
  <si>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</si>
  <si>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</si>
  <si>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</si>
  <si>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</si>
  <si>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</si>
  <si>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</si>
  <si>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</si>
  <si>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</si>
  <si>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</si>
  <si>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</si>
  <si>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</si>
  <si>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</si>
  <si>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</si>
  <si>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</si>
  <si>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</si>
  <si>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</si>
  <si>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</si>
  <si>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</si>
  <si>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</si>
  <si>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</si>
  <si>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</si>
  <si>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</si>
  <si>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</si>
  <si>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</si>
  <si>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</si>
  <si>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</si>
  <si>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</si>
  <si>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</si>
  <si>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</si>
  <si>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</si>
  <si>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</si>
  <si>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</si>
  <si>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</si>
  <si>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</si>
  <si>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</si>
  <si>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</si>
  <si>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</si>
  <si>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</si>
  <si>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</si>
  <si>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</si>
  <si>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</si>
  <si>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</si>
  <si>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</si>
  <si>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</si>
  <si>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</si>
  <si>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</si>
  <si>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</si>
  <si>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</si>
  <si>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</si>
  <si>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</si>
  <si>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</si>
  <si>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</si>
  <si>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</si>
  <si>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</si>
  <si>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</si>
  <si>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</si>
  <si>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</si>
  <si>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</si>
  <si>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</si>
  <si>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</si>
  <si>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</si>
  <si>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</si>
  <si>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</si>
  <si>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</si>
  <si>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</si>
  <si>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</si>
  <si>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</si>
  <si>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</si>
  <si>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</si>
  <si>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</si>
  <si>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</si>
  <si>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</si>
  <si>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</si>
  <si>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</si>
  <si>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</si>
  <si>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</si>
  <si>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</si>
  <si>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</si>
  <si>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</si>
  <si>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</si>
  <si>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</si>
  <si>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</si>
  <si>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</si>
  <si>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</si>
  <si>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</si>
  <si>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</si>
  <si>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</si>
  <si>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</si>
  <si>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</si>
  <si>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</si>
  <si>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</si>
  <si>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</si>
  <si>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</si>
  <si>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</si>
  <si>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</si>
  <si>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</si>
  <si>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</si>
  <si>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</si>
  <si>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</si>
  <si>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</si>
  <si>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</si>
  <si>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</si>
  <si>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</si>
  <si>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</si>
  <si>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</si>
  <si>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</si>
  <si>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</si>
  <si>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</si>
  <si>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</si>
  <si>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</si>
  <si>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</si>
  <si>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</si>
  <si>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</si>
  <si>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</si>
  <si>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</si>
  <si>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</si>
  <si>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</si>
  <si>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</si>
  <si>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</si>
  <si>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</si>
  <si>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</si>
  <si>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</si>
  <si>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</si>
  <si>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</si>
  <si>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</si>
  <si>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</si>
  <si>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</si>
  <si>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</si>
  <si>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</si>
  <si>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</si>
  <si>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</si>
  <si>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</si>
  <si>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</si>
  <si>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</si>
  <si>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</si>
  <si>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</si>
  <si>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</si>
  <si>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</si>
  <si>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</si>
  <si>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</si>
  <si>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</si>
  <si>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</si>
  <si>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</si>
  <si>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</si>
  <si>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</si>
  <si>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</si>
  <si>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</si>
  <si>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</si>
  <si>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</si>
  <si>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</si>
  <si>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</si>
  <si>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</si>
  <si>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</si>
  <si>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</si>
  <si>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</si>
  <si>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</si>
  <si>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</si>
  <si>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</si>
  <si>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</si>
  <si>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</si>
  <si>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</si>
  <si>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</si>
  <si>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</si>
  <si>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</si>
  <si>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</si>
  <si>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</si>
  <si>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</si>
  <si>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</si>
  <si>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</si>
  <si>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</si>
  <si>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</si>
  <si>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</si>
  <si>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</si>
  <si>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</si>
  <si>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</si>
  <si>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</si>
  <si>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</si>
  <si>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</si>
  <si>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</si>
  <si>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</si>
  <si>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</si>
  <si>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</si>
  <si>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</si>
  <si>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</si>
  <si>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</si>
  <si>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</si>
  <si>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</si>
  <si>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</si>
  <si>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</si>
  <si>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</si>
  <si>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</si>
  <si>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</si>
  <si>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</si>
  <si>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</si>
  <si>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</si>
  <si>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</si>
  <si>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</si>
  <si>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</si>
  <si>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</si>
  <si>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</si>
  <si>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</si>
  <si>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</si>
  <si>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</si>
  <si>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</si>
  <si>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</si>
  <si>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</si>
  <si>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</si>
  <si>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</si>
  <si>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</si>
  <si>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</si>
  <si>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</si>
  <si>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</si>
  <si>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</si>
  <si>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</si>
  <si>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</si>
  <si>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</si>
  <si>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</si>
  <si>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</si>
  <si>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</si>
  <si>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</si>
  <si>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</si>
  <si>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</si>
  <si>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</si>
  <si>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</si>
  <si>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</si>
  <si>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</si>
  <si>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</si>
  <si>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</si>
  <si>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</si>
  <si>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</si>
  <si>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</si>
  <si>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</si>
  <si>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</si>
  <si>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</si>
  <si>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</si>
  <si>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</si>
  <si>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</si>
  <si>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</si>
  <si>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</si>
  <si>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</si>
  <si>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</si>
  <si>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</si>
  <si>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</si>
  <si>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</si>
  <si>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</si>
  <si>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</si>
  <si>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</si>
  <si>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</si>
  <si>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</si>
  <si>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</si>
  <si>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</si>
  <si>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</si>
  <si>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</si>
  <si>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</si>
  <si>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</si>
  <si>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</si>
  <si>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</si>
  <si>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</si>
  <si>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</si>
  <si>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</si>
  <si>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</si>
  <si>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</si>
  <si>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</si>
  <si>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</si>
  <si>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</si>
  <si>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</si>
  <si>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</si>
  <si>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</si>
  <si>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</si>
  <si>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</si>
  <si>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</si>
  <si>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</si>
  <si>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</si>
  <si>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</si>
  <si>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</si>
  <si>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</si>
  <si>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</si>
  <si>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</si>
  <si>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</si>
  <si>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</si>
  <si>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</si>
  <si>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</si>
  <si>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</si>
  <si>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</si>
  <si>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</si>
  <si>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</si>
  <si>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</si>
  <si>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</si>
  <si>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</si>
  <si>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</si>
  <si>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</si>
  <si>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</si>
  <si>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</si>
  <si>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</si>
  <si>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</si>
  <si>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</si>
  <si>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</si>
  <si>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</si>
  <si>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</si>
  <si>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</si>
  <si>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</si>
  <si>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</si>
  <si>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</si>
  <si>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</si>
  <si>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</si>
  <si>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</si>
  <si>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</si>
  <si>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</si>
  <si>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</si>
  <si>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</si>
  <si>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</si>
  <si>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</si>
  <si>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</si>
  <si>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</si>
  <si>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</si>
  <si>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</si>
  <si>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</si>
  <si>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</si>
  <si>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</si>
  <si>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</si>
  <si>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</si>
  <si>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</si>
  <si>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</si>
  <si>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</si>
  <si>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</si>
  <si>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</si>
  <si>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</si>
  <si>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</si>
  <si>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</si>
  <si>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</si>
  <si>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</si>
  <si>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</si>
  <si>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</si>
  <si>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</si>
  <si>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</si>
  <si>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</si>
  <si>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</si>
  <si>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</si>
  <si>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</si>
  <si>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</si>
  <si>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</si>
  <si>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</si>
  <si>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</si>
  <si>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</si>
  <si>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</si>
  <si>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</si>
  <si>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</si>
  <si>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</si>
  <si>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</si>
  <si>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</si>
  <si>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</si>
  <si>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</si>
  <si>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</si>
  <si>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</si>
  <si>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</si>
  <si>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</si>
  <si>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</si>
  <si>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</si>
  <si>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</si>
  <si>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</si>
  <si>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</si>
  <si>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</si>
  <si>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</si>
  <si>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</si>
  <si>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</si>
  <si>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</si>
  <si>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</si>
  <si>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</si>
  <si>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</si>
  <si>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</si>
  <si>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</si>
  <si>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</si>
  <si>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</si>
  <si>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</si>
  <si>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</si>
  <si>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</si>
  <si>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</si>
  <si>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</si>
  <si>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</si>
  <si>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</si>
  <si>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</si>
  <si>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</si>
  <si>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</si>
  <si>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</si>
  <si>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</si>
  <si>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</si>
  <si>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</si>
  <si>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</si>
  <si>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</si>
  <si>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</si>
  <si>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</si>
  <si>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</si>
  <si>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</si>
  <si>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</si>
  <si>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</si>
  <si>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</si>
  <si>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</si>
  <si>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</si>
  <si>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</si>
  <si>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</si>
  <si>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</si>
  <si>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</si>
  <si>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</si>
  <si>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</si>
  <si>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</si>
  <si>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</si>
  <si>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</si>
  <si>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</si>
  <si>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</si>
  <si>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</si>
  <si>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</si>
  <si>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</si>
  <si>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</si>
  <si>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</si>
  <si>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</si>
  <si>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</si>
  <si>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</si>
  <si>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</si>
  <si>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</si>
  <si>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</si>
  <si>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</si>
  <si>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</si>
  <si>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</si>
  <si>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</si>
  <si>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</si>
  <si>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</si>
  <si>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</si>
  <si>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</si>
  <si>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</si>
  <si>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</si>
  <si>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</si>
  <si>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</si>
  <si>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</si>
  <si>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</si>
  <si>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</si>
  <si>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</si>
  <si>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</si>
  <si>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</si>
  <si>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</si>
  <si>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</si>
  <si>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</si>
  <si>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</si>
  <si>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</si>
  <si>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</si>
  <si>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</si>
  <si>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</si>
  <si>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</si>
  <si>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</si>
  <si>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</si>
  <si>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</si>
  <si>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</si>
  <si>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</si>
  <si>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</si>
  <si>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</si>
  <si>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</si>
  <si>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</si>
  <si>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</si>
  <si>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</si>
  <si>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</si>
  <si>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</si>
  <si>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</si>
  <si>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</si>
  <si>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</si>
  <si>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</si>
  <si>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</si>
  <si>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</si>
  <si>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</si>
  <si>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</si>
  <si>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</si>
  <si>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</si>
  <si>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</si>
  <si>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</si>
  <si>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</si>
  <si>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</si>
  <si>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</si>
  <si>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</si>
  <si>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</si>
  <si>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</si>
  <si>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</si>
  <si>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</si>
  <si>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</si>
  <si>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</si>
  <si>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</si>
  <si>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</si>
  <si>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</si>
  <si>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</si>
  <si>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</si>
  <si>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</si>
  <si>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</si>
  <si>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</si>
  <si>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</si>
  <si>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</si>
  <si>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</si>
  <si>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</si>
  <si>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</si>
  <si>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</si>
  <si>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</si>
  <si>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</si>
  <si>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</si>
  <si>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</si>
  <si>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</si>
  <si>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</si>
  <si>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</si>
  <si>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</si>
  <si>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</si>
  <si>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</si>
  <si>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</si>
  <si>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</si>
  <si>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</si>
  <si>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</si>
  <si>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</si>
  <si>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</si>
  <si>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</si>
  <si>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</si>
  <si>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</si>
  <si>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</si>
  <si>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</si>
  <si>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</si>
  <si>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</si>
  <si>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</si>
  <si>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</si>
  <si>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</si>
  <si>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</si>
  <si>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</si>
  <si>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</si>
  <si>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</si>
  <si>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</si>
  <si>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</si>
  <si>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</si>
  <si>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</si>
  <si>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</si>
  <si>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</si>
  <si>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</si>
  <si>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</si>
  <si>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</si>
  <si>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</si>
  <si>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</si>
  <si>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</si>
  <si>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</si>
  <si>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</si>
  <si>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</si>
  <si>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</si>
  <si>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</si>
  <si>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</si>
  <si>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</si>
  <si>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</si>
  <si>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</si>
  <si>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</si>
  <si>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</si>
  <si>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</si>
  <si>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</si>
  <si>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</si>
  <si>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</si>
  <si>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</si>
  <si>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</si>
  <si>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</si>
  <si>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</si>
  <si>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</si>
  <si>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</si>
  <si>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</si>
  <si>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</si>
  <si>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</si>
  <si>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</si>
  <si>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</si>
  <si>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</si>
  <si>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</si>
  <si>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</si>
  <si>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</si>
  <si>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</si>
  <si>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</si>
  <si>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</si>
  <si>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</si>
  <si>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</si>
  <si>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</si>
  <si>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</si>
  <si>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</si>
  <si>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</si>
  <si>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</si>
  <si>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</si>
  <si>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</si>
  <si>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</si>
  <si>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</si>
  <si>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</si>
  <si>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</si>
  <si>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</si>
  <si>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</si>
  <si>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</si>
  <si>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</si>
  <si>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</si>
  <si>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</si>
  <si>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</si>
  <si>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</si>
  <si>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</si>
  <si>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</si>
  <si>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</si>
  <si>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</si>
  <si>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</si>
  <si>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</si>
  <si>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</si>
  <si>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</si>
  <si>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</si>
  <si>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</si>
  <si>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</si>
  <si>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</si>
  <si>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</si>
  <si>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</si>
  <si>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</si>
  <si>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</si>
  <si>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</si>
  <si>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</si>
  <si>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</si>
  <si>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</si>
  <si>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</si>
  <si>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</si>
  <si>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</si>
  <si>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</si>
  <si>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</si>
  <si>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</si>
  <si>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</si>
  <si>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</si>
  <si>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</si>
  <si>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</si>
  <si>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</si>
  <si>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</si>
  <si>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</si>
  <si>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</si>
  <si>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</si>
  <si>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</si>
  <si>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</si>
  <si>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</si>
  <si>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</si>
  <si>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</si>
  <si>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</si>
  <si>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</si>
  <si>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</si>
  <si>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</si>
  <si>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</si>
  <si>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</si>
  <si>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</si>
  <si>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</si>
  <si>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</si>
  <si>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</si>
  <si>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</si>
  <si>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</si>
  <si>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</si>
  <si>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</si>
  <si>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</si>
  <si>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</si>
  <si>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</si>
  <si>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</si>
  <si>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</si>
  <si>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</si>
  <si>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</si>
  <si>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</si>
  <si>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</si>
  <si>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</si>
  <si>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</si>
  <si>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</si>
  <si>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</si>
  <si>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</si>
  <si>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</si>
  <si>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</si>
  <si>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</si>
  <si>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</si>
  <si>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</si>
  <si>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</si>
  <si>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</si>
  <si>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</si>
  <si>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</si>
  <si>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</si>
  <si>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</si>
  <si>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</si>
  <si>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</si>
  <si>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</si>
  <si>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</si>
  <si>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</si>
  <si>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</si>
  <si>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</si>
  <si>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</si>
  <si>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</si>
  <si>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</si>
  <si>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</si>
  <si>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</si>
  <si>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</si>
  <si>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</si>
  <si>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</si>
  <si>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</si>
  <si>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</si>
  <si>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</si>
  <si>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</si>
  <si>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</si>
  <si>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</si>
  <si>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</si>
  <si>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</si>
  <si>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</si>
  <si>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</si>
  <si>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</si>
  <si>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</si>
  <si>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</si>
  <si>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</si>
  <si>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</si>
  <si>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</si>
  <si>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</si>
  <si>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</si>
  <si>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</si>
  <si>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</si>
  <si>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</si>
  <si>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</si>
  <si>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</si>
  <si>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</si>
  <si>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</si>
  <si>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</si>
  <si>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</si>
  <si>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</si>
  <si>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</si>
  <si>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</si>
  <si>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</si>
  <si>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</si>
  <si>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</si>
  <si>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</si>
  <si>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</si>
  <si>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</si>
  <si>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</si>
  <si>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</si>
  <si>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</si>
  <si>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</si>
  <si>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</si>
  <si>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</si>
  <si>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</si>
  <si>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</si>
  <si>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</si>
  <si>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</si>
  <si>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</si>
  <si>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</si>
  <si>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</si>
  <si>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</si>
  <si>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</si>
  <si>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</si>
  <si>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</si>
  <si>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</si>
  <si>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</si>
  <si>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</si>
  <si>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</si>
  <si>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</si>
  <si>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</si>
  <si>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</si>
  <si>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</si>
  <si>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</si>
  <si>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</si>
  <si>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</si>
  <si>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</si>
  <si>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</si>
  <si>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</si>
  <si>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</si>
  <si>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</si>
  <si>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</si>
  <si>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</si>
  <si>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</si>
  <si>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</si>
  <si>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</si>
  <si>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</si>
  <si>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</si>
  <si>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</si>
  <si>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</si>
  <si>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</si>
  <si>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</si>
  <si>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</si>
  <si>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</si>
  <si>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</si>
  <si>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</si>
  <si>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</si>
  <si>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</si>
  <si>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</si>
  <si>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</si>
  <si>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</si>
  <si>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</si>
  <si>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</si>
  <si>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</si>
  <si>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</si>
  <si>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</si>
  <si>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</si>
  <si>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</si>
  <si>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</si>
  <si>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</si>
  <si>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</si>
  <si>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</si>
  <si>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</si>
  <si>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</si>
  <si>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</si>
  <si>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</si>
  <si>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</si>
  <si>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</si>
  <si>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</si>
  <si>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</si>
  <si>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</si>
  <si>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</si>
  <si>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</si>
  <si>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</si>
  <si>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</si>
  <si>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</si>
  <si>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</si>
  <si>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</si>
  <si>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</si>
  <si>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</si>
  <si>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</si>
  <si>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</si>
  <si>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</si>
  <si>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</si>
  <si>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</si>
  <si>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</si>
  <si>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</si>
  <si>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</si>
  <si>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</si>
  <si>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</si>
  <si>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</si>
  <si>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</si>
  <si>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</si>
  <si>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</si>
  <si>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</si>
  <si>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</si>
  <si>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</si>
  <si>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</si>
  <si>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</si>
  <si>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</si>
  <si>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</si>
  <si>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</si>
  <si>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</si>
  <si>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</si>
  <si>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</si>
  <si>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</si>
  <si>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</si>
  <si>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</si>
  <si>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</si>
  <si>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</si>
  <si>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</si>
  <si>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</si>
  <si>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</si>
  <si>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</si>
  <si>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</si>
  <si>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</si>
  <si>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</si>
  <si>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</si>
  <si>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</si>
  <si>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</si>
  <si>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</si>
  <si>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</si>
  <si>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</si>
  <si>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</si>
  <si>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</si>
  <si>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</si>
  <si>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</si>
  <si>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</si>
  <si>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</si>
  <si>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</si>
  <si>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</si>
  <si>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</si>
  <si>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</si>
  <si>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</si>
  <si>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</si>
  <si>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</si>
  <si>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</si>
  <si>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</si>
  <si>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</si>
  <si>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</si>
  <si>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</si>
  <si>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</si>
  <si>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</si>
  <si>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</si>
  <si>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</si>
  <si>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</si>
  <si>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</si>
  <si>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</si>
  <si>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</si>
  <si>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</si>
  <si>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</si>
  <si>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</si>
  <si>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</si>
  <si>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</si>
  <si>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</si>
  <si>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</si>
  <si>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</si>
  <si>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</si>
  <si>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</si>
  <si>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</si>
  <si>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</si>
  <si>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</si>
  <si>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</si>
  <si>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</si>
  <si>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</si>
  <si>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</si>
  <si>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</si>
  <si>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</si>
  <si>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</si>
  <si>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</si>
  <si>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</si>
  <si>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</si>
  <si>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</si>
  <si>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</si>
  <si>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</si>
  <si>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</si>
  <si>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</si>
  <si>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</si>
  <si>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</si>
  <si>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</si>
  <si>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</si>
  <si>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</si>
  <si>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</si>
  <si>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</si>
  <si>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</si>
  <si>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</si>
  <si>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</si>
  <si>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</si>
  <si>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</si>
  <si>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</si>
  <si>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</si>
  <si>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</si>
  <si>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</si>
  <si>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</si>
  <si>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</si>
  <si>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</si>
  <si>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</si>
  <si>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</si>
  <si>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</si>
  <si>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</si>
  <si>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</si>
  <si>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</si>
  <si>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</si>
  <si>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</si>
  <si>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</si>
  <si>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</si>
  <si>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</si>
  <si>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</si>
  <si>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</si>
  <si>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</si>
  <si>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</si>
  <si>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</si>
  <si>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</si>
  <si>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</si>
  <si>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</si>
  <si>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</si>
  <si>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</si>
  <si>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</si>
  <si>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</si>
  <si>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</si>
  <si>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</si>
  <si>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</si>
  <si>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</si>
  <si>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</si>
  <si>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</si>
  <si>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</si>
  <si>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</si>
  <si>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</si>
  <si>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</si>
  <si>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</si>
  <si>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</si>
  <si>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</si>
  <si>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</si>
  <si>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</si>
  <si>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</si>
  <si>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</si>
  <si>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</si>
  <si>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</si>
  <si>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</si>
  <si>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</si>
  <si>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</si>
  <si>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</si>
  <si>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</si>
  <si>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</si>
  <si>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</si>
  <si>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</si>
  <si>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</si>
  <si>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</si>
  <si>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</si>
  <si>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</si>
  <si>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</si>
  <si>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</si>
  <si>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</si>
  <si>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</si>
  <si>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</si>
  <si>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</si>
  <si>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</si>
  <si>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</si>
  <si>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</si>
  <si>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</si>
  <si>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</si>
  <si>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</si>
  <si>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</si>
  <si>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</si>
  <si>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</si>
  <si>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</si>
  <si>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</si>
  <si>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</si>
  <si>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</si>
  <si>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</si>
  <si>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</si>
  <si>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</si>
  <si>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</si>
  <si>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</si>
  <si>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</si>
  <si>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</si>
  <si>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</si>
  <si>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</si>
  <si>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</si>
  <si>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</si>
  <si>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</si>
  <si>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</si>
  <si>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</si>
  <si>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</si>
  <si>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</si>
  <si>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</si>
  <si>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</si>
  <si>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</si>
  <si>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</si>
  <si>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</si>
  <si>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</si>
  <si>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</si>
  <si>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</si>
  <si>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</si>
  <si>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</si>
  <si>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</si>
  <si>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</si>
  <si>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</si>
  <si>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</si>
  <si>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</si>
  <si>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</si>
  <si>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</si>
  <si>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</si>
  <si>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</si>
  <si>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</si>
  <si>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</si>
  <si>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</si>
  <si>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</si>
  <si>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</si>
  <si>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</si>
  <si>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</si>
  <si>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</si>
  <si>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</si>
  <si>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</si>
  <si>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</si>
  <si>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</si>
  <si>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</si>
  <si>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</si>
  <si>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</si>
  <si>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</si>
  <si>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</si>
  <si>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</si>
  <si>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</si>
  <si>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</si>
  <si>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</si>
  <si>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</si>
  <si>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</si>
  <si>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</si>
  <si>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</si>
  <si>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</si>
  <si>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</si>
  <si>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</si>
  <si>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</si>
  <si>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</si>
  <si>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</si>
  <si>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</si>
  <si>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</si>
  <si>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</si>
  <si>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</si>
  <si>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</si>
  <si>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</si>
  <si>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</si>
  <si>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</si>
  <si>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</si>
  <si>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</si>
  <si>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</si>
  <si>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</si>
  <si>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</si>
  <si>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</si>
  <si>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</si>
  <si>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</si>
  <si>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</si>
  <si>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</si>
  <si>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</si>
  <si>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</si>
  <si>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</si>
  <si>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</si>
  <si>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</si>
  <si>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</si>
  <si>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</si>
  <si>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</si>
  <si>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</si>
  <si>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</si>
  <si>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</si>
  <si>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</si>
  <si>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</si>
  <si>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</si>
  <si>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</si>
  <si>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</si>
  <si>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</si>
  <si>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</si>
  <si>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</si>
  <si>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</si>
  <si>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</si>
  <si>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</si>
  <si>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</si>
  <si>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</si>
  <si>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</si>
  <si>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</si>
  <si>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</si>
  <si>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</si>
  <si>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</si>
  <si>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</si>
  <si>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</si>
  <si>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</si>
  <si>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</si>
  <si>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</si>
  <si>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</si>
  <si>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</si>
  <si>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</si>
  <si>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</si>
  <si>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</si>
  <si>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</si>
  <si>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</si>
  <si>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</si>
  <si>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</si>
  <si>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</si>
  <si>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</si>
  <si>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</si>
  <si>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</si>
  <si>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</si>
  <si>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</si>
  <si>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</si>
  <si>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</si>
  <si>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</si>
  <si>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</si>
  <si>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</si>
  <si>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</si>
  <si>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</si>
  <si>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</si>
  <si>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</si>
  <si>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</si>
  <si>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</si>
  <si>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</si>
  <si>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</si>
  <si>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</si>
  <si>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</si>
  <si>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</si>
  <si>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</si>
  <si>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</si>
  <si>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</si>
  <si>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</si>
  <si>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</si>
  <si>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</si>
  <si>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</si>
  <si>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</si>
  <si>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</si>
  <si>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</si>
  <si>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</si>
  <si>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</si>
  <si>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</si>
  <si>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</si>
  <si>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</si>
  <si>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</si>
  <si>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</si>
  <si>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</si>
  <si>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</si>
  <si>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</si>
  <si>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</si>
  <si>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</si>
  <si>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</si>
  <si>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</si>
  <si>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</si>
  <si>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</si>
  <si>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</si>
  <si>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</si>
  <si>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</si>
  <si>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</si>
  <si>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</si>
  <si>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</si>
  <si>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</si>
  <si>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</si>
  <si>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</si>
  <si>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</si>
  <si>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</si>
  <si>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</si>
  <si>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</si>
  <si>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</si>
  <si>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</si>
  <si>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</si>
  <si>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</si>
  <si>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</si>
  <si>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</si>
  <si>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</si>
  <si>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</si>
  <si>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</si>
  <si>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</si>
  <si>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</si>
  <si>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</si>
  <si>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</si>
  <si>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</si>
  <si>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</si>
  <si>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</si>
  <si>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</si>
  <si>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</si>
  <si>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</si>
  <si>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</si>
  <si>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</si>
  <si>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</si>
  <si>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</si>
  <si>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</si>
  <si>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</si>
  <si>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</si>
  <si>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</si>
  <si>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</si>
  <si>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</si>
  <si>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</si>
  <si>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</si>
  <si>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</si>
  <si>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</si>
  <si>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</si>
  <si>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</si>
  <si>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</si>
  <si>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</si>
  <si>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</si>
  <si>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</si>
  <si>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</si>
  <si>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</si>
  <si>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</si>
  <si>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</si>
  <si>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</si>
  <si>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</si>
  <si>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</si>
  <si>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</si>
  <si>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</si>
  <si>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</si>
  <si>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</si>
  <si>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</si>
  <si>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</si>
  <si>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</si>
  <si>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</si>
  <si>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</si>
  <si>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</si>
  <si>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</si>
  <si>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</si>
  <si>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</si>
  <si>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</si>
  <si>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</si>
  <si>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</si>
  <si>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</si>
  <si>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</si>
  <si>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</si>
  <si>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</si>
  <si>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</si>
  <si>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</si>
  <si>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</si>
  <si>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</si>
  <si>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</si>
  <si>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</si>
  <si>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</si>
  <si>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</si>
  <si>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</si>
  <si>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</si>
  <si>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</si>
  <si>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</si>
  <si>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</si>
  <si>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</si>
  <si>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</si>
  <si>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</si>
  <si>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</si>
  <si>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</si>
  <si>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</si>
  <si>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</si>
  <si>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</si>
  <si>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</si>
  <si>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</si>
  <si>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</si>
  <si>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</si>
  <si>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</si>
  <si>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</si>
  <si>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</si>
  <si>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</si>
  <si>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</si>
  <si>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</si>
  <si>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</si>
  <si>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</si>
  <si>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</si>
  <si>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</si>
  <si>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</si>
  <si>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</si>
  <si>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</si>
  <si>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</si>
  <si>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</si>
  <si>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</si>
  <si>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</si>
  <si>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</si>
  <si>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</si>
  <si>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</si>
  <si>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</si>
  <si>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</si>
  <si>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</si>
  <si>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</si>
  <si>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</si>
  <si>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</si>
  <si>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</si>
  <si>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</si>
  <si>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</si>
  <si>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</si>
  <si>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</si>
  <si>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</si>
  <si>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</si>
  <si>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</si>
  <si>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</si>
  <si>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</si>
  <si>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</si>
  <si>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</si>
  <si>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</si>
  <si>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</si>
  <si>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</si>
  <si>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</si>
  <si>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</si>
  <si>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</si>
  <si>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</si>
  <si>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</si>
  <si>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</si>
  <si>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</si>
  <si>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</si>
  <si>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</si>
  <si>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</si>
  <si>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</si>
  <si>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</si>
  <si>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</si>
  <si>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</si>
  <si>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</si>
  <si>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</si>
  <si>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</si>
  <si>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</si>
  <si>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</si>
  <si>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</si>
  <si>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</si>
  <si>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</si>
  <si>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</si>
  <si>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</si>
  <si>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</si>
  <si>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</si>
  <si>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</si>
  <si>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</si>
  <si>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</si>
  <si>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</si>
  <si>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</si>
  <si>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</si>
  <si>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</si>
  <si>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</si>
  <si>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</si>
  <si>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</si>
  <si>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</si>
  <si>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</si>
  <si>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</si>
  <si>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</si>
  <si>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</si>
  <si>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</si>
  <si>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</si>
  <si>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</si>
  <si>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</si>
  <si>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</si>
  <si>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</si>
  <si>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</si>
  <si>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</si>
  <si>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</si>
  <si>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</si>
  <si>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</si>
  <si>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</si>
  <si>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</si>
  <si>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</si>
  <si>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</si>
  <si>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</si>
  <si>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</si>
  <si>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</si>
  <si>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</si>
  <si>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</si>
  <si>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</si>
  <si>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</si>
  <si>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</si>
  <si>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</si>
  <si>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</si>
  <si>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</si>
  <si>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</si>
  <si>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</si>
  <si>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</si>
  <si>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</si>
  <si>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</si>
  <si>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</si>
  <si>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</si>
  <si>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</si>
  <si>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</si>
  <si>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</si>
  <si>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</si>
  <si>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</si>
  <si>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</si>
  <si>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</si>
  <si>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</si>
  <si>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</si>
  <si>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</si>
  <si>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</si>
  <si>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</si>
  <si>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</si>
  <si>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</si>
  <si>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</si>
  <si>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</si>
  <si>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</si>
  <si>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</si>
  <si>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</si>
  <si>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</si>
  <si>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</si>
  <si>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</si>
  <si>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</si>
  <si>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</si>
  <si>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</si>
  <si>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</si>
  <si>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</si>
  <si>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</si>
  <si>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</si>
  <si>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</si>
  <si>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</si>
  <si>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</si>
  <si>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</si>
  <si>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</si>
  <si>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</si>
  <si>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</si>
  <si>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</si>
  <si>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</si>
  <si>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</si>
  <si>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</si>
  <si>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</si>
  <si>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</si>
  <si>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</si>
  <si>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</si>
  <si>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</si>
  <si>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</si>
  <si>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</si>
  <si>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</si>
  <si>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</si>
  <si>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</si>
  <si>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</si>
  <si>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</si>
  <si>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</si>
  <si>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</si>
  <si>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</si>
  <si>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</si>
  <si>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</si>
  <si>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</si>
  <si>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</si>
  <si>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</si>
  <si>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</si>
  <si>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</si>
  <si>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</si>
  <si>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</si>
  <si>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</si>
  <si>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</si>
  <si>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</si>
  <si>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</si>
  <si>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</si>
  <si>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</si>
  <si>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</si>
  <si>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</si>
  <si>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</si>
  <si>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</si>
  <si>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</si>
  <si>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</si>
  <si>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</si>
  <si>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</si>
  <si>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</si>
  <si>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</si>
  <si>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</si>
  <si>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</si>
  <si>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</si>
  <si>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</si>
  <si>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</si>
  <si>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</si>
  <si>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</si>
  <si>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</si>
  <si>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</si>
  <si>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</si>
  <si>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</si>
  <si>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</si>
  <si>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</si>
  <si>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</si>
  <si>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</si>
  <si>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</si>
  <si>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</si>
  <si>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</si>
  <si>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</si>
  <si>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</si>
  <si>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</si>
  <si>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</si>
  <si>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</si>
  <si>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</si>
  <si>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</si>
  <si>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</si>
  <si>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</si>
  <si>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</si>
  <si>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</si>
  <si>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</si>
  <si>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</si>
  <si>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</si>
  <si>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</si>
  <si>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</si>
  <si>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</si>
  <si>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</si>
  <si>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</si>
  <si>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</si>
  <si>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</si>
  <si>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</si>
  <si>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</si>
  <si>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</si>
  <si>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</si>
  <si>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</si>
  <si>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</si>
  <si>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</si>
  <si>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</si>
  <si>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</si>
  <si>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</si>
  <si>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</si>
  <si>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</si>
  <si>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</si>
  <si>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</si>
  <si>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</si>
  <si>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</si>
  <si>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</si>
  <si>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</si>
  <si>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</si>
  <si>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</si>
  <si>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</si>
  <si>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</si>
  <si>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</si>
  <si>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</si>
  <si>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</si>
  <si>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</si>
  <si>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</si>
  <si>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</si>
  <si>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</si>
  <si>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</si>
  <si>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</si>
  <si>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</si>
  <si>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</si>
  <si>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</si>
  <si>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</si>
  <si>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</si>
  <si>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</si>
  <si>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</si>
  <si>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</si>
  <si>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</si>
  <si>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</si>
  <si>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</si>
  <si>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</si>
  <si>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</si>
  <si>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</si>
  <si>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</si>
  <si>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</si>
  <si>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</si>
  <si>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</si>
  <si>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</si>
  <si>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</si>
  <si>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</si>
  <si>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</si>
  <si>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</si>
  <si>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</si>
  <si>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</si>
  <si>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</si>
  <si>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</si>
  <si>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</si>
  <si>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</si>
  <si>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</si>
  <si>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</si>
  <si>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</si>
  <si>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</si>
  <si>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</si>
  <si>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</si>
  <si>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</si>
  <si>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</si>
  <si>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</si>
  <si>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</si>
  <si>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</si>
  <si>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</si>
  <si>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</si>
  <si>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</si>
  <si>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</si>
  <si>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</si>
  <si>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</si>
  <si>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</si>
  <si>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</si>
  <si>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</si>
  <si>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</si>
  <si>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</si>
  <si>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</si>
  <si>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</si>
  <si>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</si>
  <si>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</si>
  <si>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</si>
  <si>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</si>
  <si>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</si>
  <si>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</si>
  <si>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</si>
  <si>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</si>
  <si>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</si>
  <si>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</si>
  <si>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</si>
  <si>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</si>
  <si>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</si>
  <si>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</si>
  <si>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</si>
  <si>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</si>
  <si>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</si>
  <si>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</si>
  <si>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</si>
  <si>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</si>
  <si>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</si>
  <si>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</si>
  <si>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</si>
  <si>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</si>
  <si>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</si>
  <si>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</si>
  <si>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</si>
  <si>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</si>
  <si>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</si>
  <si>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</si>
  <si>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</si>
  <si>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</si>
  <si>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</si>
  <si>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</si>
  <si>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</si>
  <si>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</si>
  <si>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</si>
  <si>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</si>
  <si>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</si>
  <si>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</si>
  <si>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</si>
  <si>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</si>
  <si>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</si>
  <si>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</si>
  <si>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</si>
  <si>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</si>
  <si>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</si>
  <si>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</si>
  <si>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</si>
  <si>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</si>
  <si>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</si>
  <si>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</si>
  <si>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</si>
  <si>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</si>
  <si>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</si>
  <si>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</si>
  <si>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</si>
  <si>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</si>
  <si>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</si>
  <si>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</si>
  <si>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</si>
  <si>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</si>
  <si>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</si>
  <si>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</si>
  <si>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</si>
  <si>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</si>
  <si>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</si>
  <si>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</si>
  <si>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</si>
  <si>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</si>
  <si>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</si>
  <si>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</si>
  <si>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</si>
  <si>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</si>
  <si>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</si>
  <si>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</si>
  <si>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</si>
  <si>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</si>
  <si>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</si>
  <si>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</si>
  <si>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</si>
  <si>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</si>
  <si>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</si>
  <si>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</si>
  <si>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</si>
  <si>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</si>
  <si>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</si>
  <si>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</si>
  <si>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</si>
  <si>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</si>
  <si>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</si>
  <si>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</si>
  <si>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</si>
  <si>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</si>
  <si>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</si>
  <si>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</si>
  <si>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</si>
  <si>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</si>
  <si>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</si>
  <si>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</si>
  <si>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</si>
  <si>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</si>
  <si>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</si>
  <si>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</si>
  <si>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</si>
  <si>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</si>
  <si>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</si>
  <si>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</si>
  <si>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</si>
  <si>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</si>
  <si>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</si>
  <si>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</si>
  <si>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</si>
  <si>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</si>
  <si>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</si>
  <si>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</si>
  <si>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</si>
  <si>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</si>
  <si>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</si>
  <si>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</si>
  <si>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</si>
  <si>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</si>
  <si>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</si>
  <si>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</si>
  <si>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</si>
  <si>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</si>
  <si>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</si>
  <si>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</si>
  <si>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</si>
  <si>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</si>
  <si>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</si>
  <si>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</si>
  <si>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</si>
  <si>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</si>
  <si>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</si>
  <si>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</si>
  <si>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</si>
  <si>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</si>
  <si>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</si>
  <si>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</si>
  <si>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</si>
  <si>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</si>
  <si>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</si>
  <si>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</si>
  <si>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</si>
  <si>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</si>
  <si>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</si>
  <si>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</si>
  <si>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</si>
  <si>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</si>
  <si>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</si>
  <si>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</si>
  <si>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</si>
  <si>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</si>
  <si>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</si>
  <si>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</si>
  <si>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</si>
  <si>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</si>
  <si>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</si>
  <si>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</si>
  <si>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</si>
  <si>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</si>
  <si>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</si>
  <si>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</si>
  <si>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</si>
  <si>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</si>
  <si>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</si>
  <si>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</si>
  <si>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</si>
  <si>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</si>
  <si>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</si>
  <si>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</si>
  <si>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</si>
  <si>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</si>
  <si>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</si>
  <si>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</si>
  <si>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</si>
  <si>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</si>
  <si>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</si>
  <si>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</si>
  <si>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</si>
  <si>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</si>
  <si>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</si>
  <si>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</si>
  <si>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</si>
  <si>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</si>
  <si>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</si>
  <si>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</si>
  <si>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</si>
  <si>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</si>
  <si>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</si>
  <si>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</si>
  <si>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</si>
  <si>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</si>
  <si>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</si>
  <si>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</si>
  <si>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</si>
  <si>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</si>
  <si>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</si>
  <si>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</si>
  <si>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</si>
  <si>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</si>
  <si>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</si>
  <si>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</si>
  <si>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</si>
  <si>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</si>
  <si>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</si>
  <si>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</si>
  <si>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</si>
  <si>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</si>
  <si>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</si>
  <si>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</si>
  <si>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</si>
  <si>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</si>
  <si>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</si>
  <si>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</si>
  <si>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</si>
  <si>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</si>
  <si>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</si>
  <si>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</si>
  <si>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</si>
  <si>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</si>
  <si>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</si>
  <si>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</si>
  <si>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</si>
  <si>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</si>
  <si>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</si>
  <si>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</si>
  <si>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</si>
  <si>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</si>
  <si>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</si>
  <si>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</si>
  <si>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</si>
  <si>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</si>
  <si>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</si>
  <si>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</si>
  <si>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</si>
  <si>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</si>
  <si>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</si>
  <si>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</si>
  <si>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</si>
  <si>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</si>
  <si>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</si>
  <si>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</si>
  <si>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</si>
  <si>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</si>
  <si>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</si>
  <si>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</si>
  <si>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</si>
  <si>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</si>
  <si>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</si>
  <si>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</si>
  <si>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</si>
  <si>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</si>
  <si>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</si>
  <si>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</si>
  <si>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</si>
  <si>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</si>
  <si>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</si>
  <si>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</si>
  <si>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</si>
  <si>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</si>
  <si>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</si>
  <si>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</si>
  <si>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</si>
  <si>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</si>
  <si>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</si>
  <si>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</si>
  <si>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</si>
  <si>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</si>
  <si>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</si>
  <si>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</si>
  <si>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</si>
  <si>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</si>
  <si>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</si>
  <si>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</si>
  <si>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</si>
  <si>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</si>
  <si>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</si>
  <si>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</si>
  <si>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</si>
  <si>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</si>
  <si>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</si>
  <si>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</si>
  <si>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</si>
  <si>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</si>
  <si>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</si>
  <si>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</si>
  <si>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</si>
  <si>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</si>
  <si>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</si>
  <si>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</si>
  <si>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</si>
  <si>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</si>
  <si>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</si>
  <si>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</si>
  <si>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</si>
  <si>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</si>
  <si>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</si>
  <si>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</si>
  <si>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</si>
  <si>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</si>
  <si>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</si>
  <si>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</si>
  <si>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</si>
  <si>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</si>
  <si>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</si>
  <si>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</si>
  <si>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</si>
  <si>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</si>
  <si>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</si>
  <si>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</si>
  <si>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</si>
  <si>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</si>
  <si>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</si>
  <si>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</si>
  <si>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</si>
  <si>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</si>
  <si>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</si>
  <si>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</si>
  <si>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</si>
  <si>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</si>
  <si>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</si>
  <si>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</si>
  <si>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</si>
  <si>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</si>
  <si>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</si>
  <si>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</si>
  <si>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</si>
  <si>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</si>
  <si>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</si>
  <si>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</si>
  <si>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</si>
  <si>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</si>
  <si>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</si>
  <si>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</si>
  <si>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</si>
  <si>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</si>
  <si>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</si>
  <si>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</si>
  <si>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</si>
  <si>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</si>
  <si>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</si>
  <si>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</si>
  <si>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</si>
  <si>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</si>
  <si>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</si>
  <si>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</si>
  <si>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</si>
  <si>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</si>
  <si>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</si>
  <si>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</si>
  <si>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</si>
  <si>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</si>
  <si>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</si>
  <si>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</si>
  <si>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</si>
  <si>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</si>
  <si>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</si>
  <si>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</si>
  <si>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</si>
  <si>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</si>
  <si>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</si>
  <si>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</si>
  <si>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</si>
  <si>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</si>
  <si>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</si>
  <si>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</si>
  <si>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</si>
  <si>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</si>
  <si>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</si>
  <si>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</si>
  <si>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</si>
  <si>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</si>
  <si>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</si>
  <si>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</si>
  <si>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</si>
  <si>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</si>
  <si>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</si>
  <si>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</si>
  <si>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</si>
  <si>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</si>
  <si>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</si>
  <si>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</si>
  <si>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</si>
  <si>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</si>
  <si>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</si>
  <si>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</si>
  <si>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</si>
  <si>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</si>
  <si>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</si>
  <si>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</si>
  <si>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</si>
  <si>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</si>
  <si>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</si>
  <si>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</si>
  <si>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</si>
  <si>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</si>
  <si>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</si>
  <si>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</si>
  <si>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</si>
  <si>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</si>
  <si>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</si>
  <si>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</si>
  <si>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</si>
  <si>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</si>
  <si>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</si>
  <si>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</si>
  <si>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</si>
  <si>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</si>
  <si>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</si>
  <si>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</si>
  <si>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</si>
  <si>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</si>
  <si>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</si>
  <si>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</si>
  <si>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</si>
  <si>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</si>
  <si>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</si>
  <si>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</si>
  <si>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</si>
  <si>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</si>
  <si>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</si>
  <si>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</si>
  <si>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</si>
  <si>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</si>
  <si>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</si>
  <si>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</si>
  <si>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</si>
  <si>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</si>
  <si>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</si>
  <si>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</si>
  <si>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</si>
  <si>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</si>
  <si>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</si>
  <si>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</si>
  <si>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</si>
  <si>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</si>
  <si>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</si>
  <si>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</si>
  <si>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</si>
  <si>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</si>
  <si>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</si>
  <si>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</si>
  <si>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</si>
  <si>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</si>
  <si>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</si>
  <si>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</si>
  <si>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</si>
  <si>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</si>
  <si>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</si>
  <si>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</si>
  <si>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</si>
  <si>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</si>
  <si>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</si>
  <si>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</si>
  <si>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</si>
  <si>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</si>
  <si>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</si>
  <si>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</si>
  <si>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</si>
  <si>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</si>
  <si>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</si>
  <si>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</si>
  <si>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</si>
  <si>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</si>
  <si>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</si>
  <si>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</si>
  <si>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</si>
  <si>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</si>
  <si>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</si>
  <si>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</si>
  <si>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</si>
  <si>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</si>
  <si>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</si>
  <si>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</si>
  <si>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</si>
  <si>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</si>
  <si>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</si>
  <si>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</si>
  <si>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</si>
  <si>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</si>
  <si>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</si>
  <si>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</si>
  <si>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</si>
  <si>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</si>
  <si>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</si>
  <si>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</si>
  <si>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</si>
  <si>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</si>
  <si>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</si>
  <si>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</si>
  <si>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</si>
  <si>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</si>
  <si>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</si>
  <si>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</si>
  <si>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</si>
  <si>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</si>
  <si>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</si>
  <si>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</si>
  <si>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</si>
  <si>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</si>
  <si>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</si>
  <si>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</si>
  <si>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</si>
  <si>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</si>
  <si>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</si>
  <si>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</si>
  <si>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</si>
  <si>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</si>
  <si>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</si>
  <si>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</si>
  <si>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</si>
  <si>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</si>
  <si>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</si>
  <si>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</si>
  <si>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</si>
  <si>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</si>
  <si>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</si>
  <si>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</si>
  <si>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</si>
  <si>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</si>
  <si>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</si>
  <si>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</si>
  <si>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</si>
  <si>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</si>
  <si>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</si>
  <si>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</si>
  <si>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</si>
  <si>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</si>
  <si>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</si>
  <si>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</si>
  <si>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</si>
  <si>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</si>
  <si>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</si>
  <si>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</si>
  <si>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</si>
  <si>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</si>
  <si>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</si>
  <si>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</si>
  <si>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</si>
  <si>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</si>
  <si>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</si>
  <si>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</si>
  <si>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</si>
  <si>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</si>
  <si>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</si>
  <si>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</si>
  <si>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</si>
  <si>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</si>
  <si>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</si>
  <si>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</si>
  <si>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</si>
  <si>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</si>
  <si>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</si>
  <si>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</si>
  <si>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</si>
  <si>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</si>
  <si>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</si>
  <si>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</si>
  <si>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</si>
  <si>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</si>
  <si>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</si>
  <si>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</si>
  <si>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</si>
  <si>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</si>
  <si>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</si>
  <si>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</si>
  <si>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</si>
  <si>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</si>
  <si>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</si>
  <si>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</si>
  <si>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</si>
  <si>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</si>
  <si>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</si>
  <si>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</si>
  <si>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</si>
  <si>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</si>
  <si>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</si>
  <si>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</si>
  <si>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</si>
  <si>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</si>
  <si>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</si>
  <si>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</si>
  <si>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</si>
  <si>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</si>
  <si>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</si>
  <si>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</si>
  <si>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</si>
  <si>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</si>
  <si>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</si>
  <si>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</si>
  <si>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</si>
  <si>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</si>
  <si>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</si>
  <si>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</si>
  <si>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</si>
  <si>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</si>
  <si>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</si>
  <si>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</si>
  <si>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</si>
  <si>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</si>
  <si>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</si>
  <si>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</si>
  <si>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</si>
  <si>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</si>
  <si>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</si>
  <si>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</si>
  <si>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</si>
  <si>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</si>
  <si>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</si>
  <si>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</si>
  <si>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</si>
  <si>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</si>
  <si>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</si>
  <si>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</si>
  <si>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</si>
  <si>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</si>
  <si>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</si>
  <si>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</si>
  <si>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</si>
  <si>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</si>
  <si>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</si>
  <si>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</si>
  <si>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</si>
  <si>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</si>
  <si>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</si>
  <si>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</si>
  <si>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</si>
  <si>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</si>
  <si>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</si>
  <si>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</si>
  <si>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</si>
  <si>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</si>
  <si>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</si>
  <si>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</si>
  <si>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</si>
  <si>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</si>
  <si>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</si>
  <si>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</si>
  <si>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</si>
  <si>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</si>
  <si>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</si>
  <si>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</si>
  <si>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</si>
  <si>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</si>
  <si>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</si>
  <si>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</si>
  <si>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</si>
  <si>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</si>
  <si>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</si>
  <si>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</si>
  <si>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</si>
  <si>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</si>
  <si>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</si>
  <si>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</si>
  <si>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</si>
  <si>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</si>
  <si>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</si>
  <si>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</si>
  <si>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</si>
  <si>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</si>
  <si>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</si>
  <si>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</si>
  <si>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</si>
  <si>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</si>
  <si>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</si>
  <si>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</si>
  <si>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</si>
  <si>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</si>
  <si>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</si>
  <si>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</si>
  <si>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</si>
  <si>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</si>
  <si>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</si>
  <si>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</si>
  <si>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</si>
  <si>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</si>
  <si>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</si>
  <si>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</si>
  <si>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</si>
  <si>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</si>
  <si>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</si>
  <si>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</si>
  <si>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</si>
  <si>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</si>
  <si>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</si>
  <si>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</si>
  <si>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</si>
  <si>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</si>
  <si>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</si>
  <si>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</si>
  <si>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</si>
  <si>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</si>
  <si>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</si>
  <si>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</si>
  <si>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</si>
  <si>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</si>
  <si>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</si>
  <si>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</si>
  <si>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</si>
  <si>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</si>
  <si>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</si>
  <si>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</si>
  <si>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</si>
  <si>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</si>
  <si>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</si>
  <si>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</si>
  <si>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</si>
  <si>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</si>
  <si>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</si>
  <si>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</si>
  <si>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</si>
  <si>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</si>
  <si>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</si>
  <si>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</si>
  <si>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</si>
  <si>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</si>
  <si>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</si>
  <si>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</si>
  <si>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</si>
  <si>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</si>
  <si>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</si>
  <si>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</si>
  <si>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</si>
  <si>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</si>
  <si>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</si>
  <si>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</si>
  <si>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</si>
  <si>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</si>
  <si>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</si>
  <si>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</si>
  <si>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</si>
  <si>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</si>
  <si>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</si>
  <si>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</si>
  <si>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</si>
  <si>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</si>
  <si>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</si>
  <si>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</si>
  <si>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</si>
  <si>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</si>
  <si>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</si>
  <si>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</si>
  <si>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</si>
  <si>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</si>
  <si>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</si>
  <si>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</si>
  <si>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</si>
  <si>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</si>
  <si>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</si>
  <si>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</si>
  <si>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</si>
  <si>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</si>
  <si>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</si>
  <si>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</si>
  <si>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</si>
  <si>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</si>
  <si>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</si>
  <si>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</si>
  <si>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</si>
  <si>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</si>
  <si>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</si>
  <si>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</si>
  <si>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</si>
  <si>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</si>
  <si>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</si>
  <si>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</si>
  <si>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</si>
  <si>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</si>
  <si>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</si>
  <si>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</si>
  <si>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</si>
  <si>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</si>
  <si>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</si>
  <si>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</si>
  <si>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</si>
  <si>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</si>
  <si>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</si>
  <si>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</si>
  <si>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</si>
  <si>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</si>
  <si>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</si>
  <si>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</si>
  <si>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</si>
  <si>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</si>
  <si>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</si>
  <si>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</si>
  <si>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</si>
  <si>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</si>
  <si>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</si>
  <si>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</si>
  <si>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</si>
  <si>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</si>
  <si>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</si>
  <si>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</si>
  <si>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</si>
  <si>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</si>
  <si>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</si>
  <si>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</si>
  <si>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</si>
  <si>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</si>
  <si>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</si>
  <si>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</si>
  <si>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</si>
  <si>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</si>
  <si>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</si>
  <si>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</si>
  <si>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</si>
  <si>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</si>
  <si>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</si>
  <si>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</si>
  <si>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</si>
  <si>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</si>
  <si>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</si>
  <si>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</si>
  <si>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</si>
  <si>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</si>
  <si>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</si>
  <si>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</si>
  <si>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</si>
  <si>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</si>
  <si>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</si>
  <si>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</si>
  <si>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</si>
  <si>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</si>
  <si>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</si>
  <si>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</si>
  <si>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</si>
  <si>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</si>
  <si>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</si>
  <si>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</si>
  <si>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</si>
  <si>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</si>
  <si>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</si>
  <si>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</si>
  <si>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</si>
  <si>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</si>
  <si>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</si>
  <si>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</si>
  <si>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</si>
  <si>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</si>
  <si>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</si>
  <si>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</si>
  <si>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</si>
  <si>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</si>
  <si>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</si>
  <si>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</si>
  <si>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</si>
  <si>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</si>
  <si>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</si>
  <si>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</si>
  <si>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</si>
  <si>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</si>
  <si>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</si>
  <si>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</si>
  <si>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</si>
  <si>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</si>
  <si>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</si>
  <si>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</si>
  <si>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</si>
  <si>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</si>
  <si>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</si>
  <si>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</si>
  <si>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</si>
  <si>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</si>
  <si>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</si>
  <si>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</si>
  <si>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</si>
  <si>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</si>
  <si>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</si>
  <si>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</si>
  <si>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</si>
  <si>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</si>
  <si>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</si>
  <si>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</si>
  <si>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</si>
  <si>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</si>
  <si>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</si>
  <si>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</si>
  <si>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</si>
  <si>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</si>
  <si>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</si>
  <si>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</si>
  <si>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</si>
  <si>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</si>
  <si>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</si>
  <si>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</si>
  <si>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</si>
  <si>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</si>
  <si>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</si>
  <si>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</si>
  <si>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</si>
  <si>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</si>
  <si>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</si>
  <si>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</si>
  <si>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</si>
  <si>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</si>
  <si>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</si>
  <si>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</si>
  <si>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</si>
  <si>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</si>
  <si>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</si>
  <si>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</si>
  <si>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</si>
  <si>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</si>
  <si>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</si>
  <si>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</si>
  <si>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</si>
  <si>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</si>
  <si>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</si>
  <si>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</si>
  <si>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</si>
  <si>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</si>
  <si>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</si>
  <si>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</si>
  <si>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</si>
  <si>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</si>
  <si>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</si>
  <si>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</si>
  <si>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</si>
  <si>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</si>
  <si>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</si>
  <si>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</si>
  <si>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</si>
  <si>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</si>
  <si>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</si>
  <si>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</si>
  <si>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</si>
  <si>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</si>
  <si>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</si>
  <si>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</si>
  <si>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</si>
  <si>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</si>
  <si>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</si>
  <si>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</si>
  <si>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</si>
  <si>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</si>
  <si>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</si>
  <si>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</si>
  <si>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</si>
  <si>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</si>
  <si>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</si>
  <si>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</si>
  <si>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</si>
  <si>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</si>
  <si>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</si>
  <si>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</si>
  <si>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</si>
  <si>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</si>
  <si>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</si>
  <si>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</si>
  <si>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</si>
  <si>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</si>
  <si>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</si>
  <si>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</si>
  <si>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</si>
  <si>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</si>
  <si>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</si>
  <si>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</si>
  <si>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</si>
  <si>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</si>
  <si>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</si>
  <si>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</si>
  <si>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</si>
  <si>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</si>
  <si>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</si>
  <si>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</si>
  <si>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</si>
  <si>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</si>
  <si>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</si>
  <si>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</si>
  <si>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</si>
  <si>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</si>
  <si>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</si>
  <si>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</si>
  <si>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</si>
  <si>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</si>
  <si>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</si>
  <si>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</si>
  <si>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</si>
  <si>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</si>
  <si>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</si>
  <si>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</si>
  <si>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</si>
  <si>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</si>
  <si>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</si>
  <si>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</si>
  <si>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</si>
  <si>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</si>
  <si>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</si>
  <si>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</si>
  <si>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</si>
  <si>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</si>
  <si>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</si>
  <si>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</si>
  <si>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</si>
  <si>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</si>
  <si>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</si>
  <si>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</si>
  <si>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</si>
  <si>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</si>
  <si>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</si>
  <si>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</si>
  <si>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</si>
  <si>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</si>
  <si>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</si>
  <si>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</si>
  <si>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</si>
  <si>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</si>
  <si>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</si>
  <si>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</si>
  <si>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</si>
  <si>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</si>
  <si>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</si>
  <si>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</si>
  <si>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</si>
  <si>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</si>
  <si>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</si>
  <si>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</si>
  <si>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</si>
  <si>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</si>
  <si>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</si>
  <si>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</si>
  <si>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</si>
  <si>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</si>
  <si>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</si>
  <si>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</si>
  <si>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</si>
  <si>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</si>
  <si>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</si>
  <si>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</si>
  <si>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</si>
  <si>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</si>
  <si>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</si>
  <si>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</si>
  <si>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</si>
  <si>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</si>
  <si>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</si>
  <si>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</si>
  <si>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</si>
  <si>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</si>
  <si>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</si>
  <si>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</si>
  <si>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</si>
  <si>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</si>
  <si>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</si>
  <si>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</si>
  <si>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</si>
  <si>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</si>
  <si>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</si>
  <si>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</si>
  <si>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</si>
  <si>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</si>
  <si>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</si>
  <si>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</si>
  <si>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</si>
  <si>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</si>
  <si>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</si>
  <si>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</si>
  <si>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</si>
  <si>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</si>
  <si>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</si>
  <si>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</si>
  <si>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</si>
  <si>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</si>
  <si>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</si>
  <si>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</si>
  <si>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</si>
  <si>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</si>
  <si>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</si>
  <si>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</si>
  <si>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</si>
  <si>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</si>
  <si>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</si>
  <si>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</si>
  <si>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</si>
  <si>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</si>
  <si>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</si>
  <si>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</si>
  <si>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</si>
  <si>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</si>
  <si>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</si>
  <si>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</si>
  <si>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</si>
  <si>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</si>
  <si>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</si>
  <si>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</si>
  <si>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</si>
  <si>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</si>
  <si>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</si>
  <si>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</si>
  <si>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</si>
  <si>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</si>
  <si>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</si>
  <si>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</si>
  <si>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</si>
  <si>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</si>
  <si>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</si>
  <si>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</si>
  <si>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</si>
  <si>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</si>
  <si>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</si>
  <si>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</si>
  <si>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</si>
  <si>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</si>
  <si>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</si>
  <si>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</si>
  <si>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</si>
  <si>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</si>
  <si>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</si>
  <si>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</si>
  <si>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</si>
  <si>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</si>
  <si>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</si>
  <si>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</si>
  <si>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</si>
  <si>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</si>
  <si>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</si>
  <si>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</si>
  <si>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</si>
  <si>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</si>
  <si>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</si>
  <si>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</si>
  <si>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</si>
  <si>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</si>
  <si>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</si>
  <si>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</si>
  <si>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</si>
  <si>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</si>
  <si>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</si>
  <si>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</si>
  <si>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</si>
  <si>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</si>
  <si>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</si>
  <si>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</si>
  <si>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</si>
  <si>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</si>
  <si>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</si>
  <si>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</si>
  <si>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</si>
  <si>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</si>
  <si>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</si>
  <si>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</si>
  <si>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</si>
  <si>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</si>
  <si>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</si>
  <si>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</si>
  <si>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</si>
  <si>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</si>
  <si>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</si>
  <si>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</si>
  <si>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</si>
  <si>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</si>
  <si>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</si>
  <si>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</si>
  <si>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</si>
  <si>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</si>
  <si>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</si>
  <si>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</si>
  <si>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</si>
  <si>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</si>
  <si>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</si>
  <si>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</si>
  <si>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</si>
  <si>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</si>
  <si>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</si>
  <si>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</si>
  <si>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</si>
  <si>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</si>
  <si>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</si>
  <si>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</si>
  <si>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</si>
  <si>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</si>
  <si>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</si>
  <si>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</si>
  <si>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</si>
  <si>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</si>
  <si>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</si>
  <si>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</si>
  <si>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</si>
  <si>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</si>
  <si>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</si>
  <si>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</si>
  <si>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</si>
  <si>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</si>
  <si>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</si>
  <si>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</si>
  <si>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</si>
  <si>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</si>
  <si>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</si>
  <si>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</si>
  <si>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</si>
  <si>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</si>
  <si>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</si>
  <si>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</si>
  <si>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</si>
  <si>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</si>
  <si>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</si>
  <si>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</si>
  <si>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</si>
  <si>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</si>
  <si>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</si>
  <si>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</si>
  <si>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</si>
  <si>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</si>
  <si>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</si>
  <si>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</si>
  <si>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</si>
  <si>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</si>
  <si>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</si>
  <si>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</si>
  <si>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</si>
  <si>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</si>
  <si>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</si>
  <si>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</si>
  <si>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</si>
  <si>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</si>
  <si>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</si>
  <si>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</si>
  <si>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</si>
  <si>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</si>
  <si>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</si>
  <si>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</si>
  <si>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</si>
  <si>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</si>
  <si>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</si>
  <si>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</si>
  <si>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</si>
  <si>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</si>
  <si>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</si>
  <si>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</si>
  <si>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</si>
  <si>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</si>
  <si>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</si>
  <si>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</si>
  <si>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</si>
  <si>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</si>
  <si>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</si>
  <si>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</si>
  <si>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</si>
  <si>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</si>
  <si>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</si>
  <si>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</si>
  <si>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</si>
  <si>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</si>
  <si>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</si>
  <si>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</si>
  <si>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</si>
  <si>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</si>
  <si>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</si>
  <si>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</si>
  <si>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</si>
  <si>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</si>
  <si>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</si>
  <si>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</si>
  <si>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</si>
  <si>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</si>
  <si>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</si>
  <si>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</si>
  <si>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</si>
  <si>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</si>
  <si>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</si>
  <si>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</si>
  <si>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</si>
  <si>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</si>
  <si>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</si>
  <si>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</si>
  <si>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</si>
  <si>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</si>
  <si>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</si>
  <si>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</si>
  <si>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</si>
  <si>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</si>
  <si>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</si>
  <si>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</si>
  <si>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</si>
  <si>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</si>
  <si>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</si>
  <si>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</si>
  <si>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</si>
  <si>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</si>
  <si>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</si>
  <si>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</si>
  <si>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</si>
  <si>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</si>
  <si>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</si>
  <si>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</si>
  <si>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</si>
  <si>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</si>
  <si>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</si>
  <si>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</si>
  <si>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</si>
  <si>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</si>
  <si>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</si>
  <si>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</si>
  <si>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</si>
  <si>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</si>
  <si>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</si>
  <si>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</si>
  <si>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</si>
  <si>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</si>
  <si>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</si>
  <si>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</si>
  <si>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</si>
  <si>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</si>
  <si>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</si>
  <si>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</si>
  <si>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</si>
  <si>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</si>
  <si>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</si>
  <si>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</si>
  <si>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</si>
  <si>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</si>
  <si>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</si>
  <si>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</si>
  <si>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</si>
  <si>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</si>
  <si>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</si>
  <si>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</si>
  <si>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</si>
  <si>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</si>
  <si>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</si>
  <si>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</si>
  <si>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</si>
  <si>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</si>
  <si>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</si>
  <si>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</si>
  <si>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</si>
  <si>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</si>
  <si>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</si>
  <si>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</si>
  <si>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</si>
  <si>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</si>
  <si>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</si>
  <si>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</si>
  <si>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</si>
  <si>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</si>
  <si>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</si>
  <si>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</si>
  <si>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</si>
  <si>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</si>
  <si>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</si>
  <si>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</si>
  <si>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</si>
  <si>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</si>
  <si>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</si>
  <si>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</si>
  <si>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</si>
  <si>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</si>
  <si>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</si>
  <si>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</si>
  <si>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</si>
  <si>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</si>
  <si>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</si>
  <si>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</si>
  <si>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</si>
  <si>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</si>
  <si>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</si>
  <si>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</si>
  <si>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</si>
  <si>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</si>
  <si>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</si>
  <si>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</si>
  <si>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</si>
  <si>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</si>
  <si>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</si>
  <si>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</si>
  <si>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</si>
  <si>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</si>
  <si>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</si>
  <si>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</si>
  <si>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</si>
  <si>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</si>
  <si>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</si>
  <si>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</si>
  <si>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</si>
  <si>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</si>
  <si>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</si>
  <si>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</si>
  <si>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</si>
  <si>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</si>
  <si>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</si>
  <si>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</si>
  <si>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</si>
  <si>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</si>
  <si>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</si>
  <si>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</si>
  <si>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</si>
  <si>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</si>
  <si>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</si>
  <si>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</si>
  <si>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</si>
  <si>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</si>
  <si>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</si>
  <si>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</si>
  <si>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</si>
  <si>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</si>
  <si>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</si>
  <si>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</si>
  <si>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</si>
  <si>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</si>
  <si>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</si>
  <si>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</si>
  <si>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</si>
  <si>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</si>
  <si>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</si>
  <si>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</si>
  <si>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</si>
  <si>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</si>
  <si>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</si>
  <si>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</si>
  <si>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</si>
  <si>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</si>
  <si>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</si>
  <si>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</si>
  <si>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</si>
  <si>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</si>
  <si>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</si>
  <si>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</si>
  <si>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</si>
  <si>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</si>
  <si>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</si>
  <si>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</si>
  <si>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</si>
  <si>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</si>
  <si>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</si>
  <si>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</si>
  <si>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</si>
  <si>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</si>
  <si>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</si>
  <si>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</si>
  <si>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</si>
  <si>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</si>
  <si>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</si>
  <si>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</si>
  <si>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</si>
  <si>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</si>
  <si>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</si>
  <si>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</si>
  <si>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</si>
  <si>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</si>
  <si>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</si>
  <si>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</si>
  <si>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</si>
  <si>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</si>
  <si>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</si>
  <si>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</si>
  <si>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</si>
  <si>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</si>
  <si>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</si>
  <si>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</si>
  <si>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</si>
  <si>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</si>
  <si>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</si>
  <si>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</si>
  <si>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</si>
  <si>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</si>
  <si>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</si>
  <si>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</si>
  <si>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</si>
  <si>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</si>
  <si>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</si>
  <si>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</si>
  <si>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</si>
  <si>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</si>
  <si>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</si>
  <si>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</si>
  <si>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</si>
  <si>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</si>
  <si>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</si>
  <si>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</si>
  <si>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</si>
  <si>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</si>
  <si>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</si>
  <si>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</si>
  <si>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</si>
  <si>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</si>
  <si>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</si>
  <si>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</si>
  <si>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</si>
  <si>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</si>
  <si>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</si>
  <si>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</si>
  <si>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</si>
  <si>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</si>
  <si>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</si>
  <si>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</si>
  <si>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</si>
  <si>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</si>
  <si>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</si>
  <si>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</si>
  <si>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</si>
  <si>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</si>
  <si>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</si>
  <si>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</si>
  <si>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</si>
  <si>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</si>
  <si>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</si>
  <si>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</si>
  <si>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</si>
  <si>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</si>
  <si>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</si>
  <si>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</si>
  <si>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</si>
  <si>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</si>
  <si>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</si>
  <si>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</si>
  <si>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</si>
  <si>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</si>
  <si>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</si>
  <si>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</si>
  <si>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</si>
  <si>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</si>
  <si>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</si>
  <si>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</si>
  <si>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</si>
  <si>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</si>
  <si>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</si>
  <si>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</si>
  <si>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</si>
  <si>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</si>
  <si>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</si>
  <si>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</si>
  <si>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</si>
  <si>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</si>
  <si>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</si>
  <si>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</si>
  <si>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</si>
  <si>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</si>
  <si>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</si>
  <si>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</si>
  <si>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</si>
  <si>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</si>
  <si>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</si>
  <si>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</si>
  <si>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</si>
  <si>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</si>
  <si>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</si>
  <si>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</si>
  <si>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</si>
  <si>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</si>
  <si>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</si>
  <si>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</si>
  <si>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</si>
  <si>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</si>
  <si>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</si>
  <si>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</si>
  <si>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</si>
  <si>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</si>
  <si>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</si>
  <si>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</si>
  <si>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</si>
  <si>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</si>
  <si>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</si>
  <si>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</si>
  <si>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</si>
  <si>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</si>
  <si>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</si>
  <si>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</si>
  <si>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</si>
  <si>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</si>
  <si>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</si>
  <si>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</si>
  <si>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</si>
  <si>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</si>
  <si>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</si>
  <si>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</si>
  <si>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</si>
  <si>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</si>
  <si>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</si>
  <si>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</si>
  <si>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</si>
  <si>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</si>
  <si>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</si>
  <si>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</si>
  <si>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</si>
  <si>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</si>
  <si>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</si>
  <si>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</si>
  <si>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</si>
  <si>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</si>
  <si>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</si>
  <si>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</si>
  <si>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</si>
  <si>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</si>
  <si>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</si>
  <si>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</si>
  <si>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</si>
  <si>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</si>
  <si>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</si>
  <si>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</si>
  <si>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</si>
  <si>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</si>
  <si>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</si>
  <si>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</si>
  <si>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</si>
  <si>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</si>
  <si>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</si>
  <si>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</si>
  <si>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</si>
  <si>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</si>
  <si>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</si>
  <si>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</si>
  <si>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</si>
  <si>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</si>
  <si>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</si>
  <si>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</si>
  <si>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</si>
  <si>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</si>
  <si>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</si>
  <si>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</si>
  <si>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</si>
  <si>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</si>
  <si>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</si>
  <si>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</si>
  <si>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</si>
  <si>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</si>
  <si>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</si>
  <si>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</si>
  <si>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</si>
  <si>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</si>
  <si>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</si>
  <si>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</si>
  <si>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</si>
  <si>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</si>
  <si>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</si>
  <si>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</si>
  <si>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</si>
  <si>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</si>
  <si>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</si>
  <si>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</si>
  <si>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</si>
  <si>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</si>
  <si>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</si>
  <si>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</si>
  <si>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</si>
  <si>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</si>
  <si>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</si>
  <si>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</si>
  <si>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</si>
  <si>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</si>
  <si>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</si>
  <si>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</si>
  <si>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</si>
  <si>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</si>
  <si>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</si>
  <si>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</si>
  <si>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</si>
  <si>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</si>
  <si>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</si>
  <si>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</si>
  <si>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</si>
  <si>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</si>
  <si>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</si>
  <si>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</si>
  <si>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</si>
  <si>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</si>
  <si>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</si>
  <si>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</si>
  <si>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</si>
  <si>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</si>
  <si>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</si>
  <si>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</si>
  <si>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</si>
  <si>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</si>
  <si>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</si>
  <si>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</si>
  <si>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</si>
  <si>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</si>
  <si>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</si>
  <si>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</si>
  <si>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</si>
  <si>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</si>
  <si>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</si>
  <si>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</si>
  <si>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</si>
  <si>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</si>
  <si>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</si>
  <si>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</si>
  <si>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</si>
  <si>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</si>
  <si>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</si>
  <si>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</si>
  <si>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</si>
  <si>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</si>
  <si>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</si>
  <si>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</si>
  <si>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</si>
  <si>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</si>
  <si>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</si>
  <si>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</si>
  <si>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</si>
  <si>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</si>
  <si>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</si>
  <si>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</si>
  <si>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</si>
  <si>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</si>
  <si>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</si>
  <si>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</si>
  <si>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</si>
  <si>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</si>
  <si>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</si>
  <si>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</si>
  <si>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</si>
  <si>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</si>
  <si>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</si>
  <si>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</si>
  <si>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</si>
  <si>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</si>
  <si>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</si>
  <si>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</si>
  <si>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</si>
  <si>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</si>
  <si>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</si>
  <si>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</si>
  <si>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</si>
  <si>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</si>
  <si>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</si>
  <si>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</si>
  <si>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</si>
  <si>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</si>
  <si>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</si>
  <si>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</si>
  <si>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</si>
  <si>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</si>
  <si>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</si>
  <si>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</si>
  <si>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</si>
  <si>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</si>
  <si>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</si>
  <si>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</si>
  <si>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</si>
  <si>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</si>
  <si>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</si>
  <si>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</si>
  <si>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</si>
  <si>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</si>
  <si>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</si>
  <si>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</si>
  <si>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</si>
  <si>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</si>
  <si>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</si>
  <si>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</si>
  <si>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</si>
  <si>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</si>
  <si>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</si>
  <si>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</si>
  <si>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</si>
  <si>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</si>
  <si>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</si>
  <si>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</si>
  <si>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</si>
  <si>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</si>
  <si>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</si>
  <si>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</si>
  <si>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</si>
  <si>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</si>
  <si>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</si>
  <si>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</si>
  <si>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</si>
  <si>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</si>
  <si>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</si>
  <si>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</si>
  <si>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</si>
  <si>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</si>
  <si>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</si>
  <si>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</si>
  <si>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</si>
  <si>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</si>
  <si>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</si>
  <si>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</si>
  <si>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</si>
  <si>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</si>
  <si>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</si>
  <si>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</si>
  <si>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</si>
  <si>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</si>
  <si>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</si>
  <si>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</si>
  <si>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</si>
  <si>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</si>
  <si>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</si>
  <si>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</si>
  <si>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</si>
  <si>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</si>
  <si>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</si>
  <si>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</si>
  <si>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</si>
  <si>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</si>
  <si>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</si>
  <si>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</si>
  <si>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</si>
  <si>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</si>
  <si>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</si>
  <si>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</si>
  <si>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</si>
  <si>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</si>
  <si>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</si>
  <si>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</si>
  <si>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</si>
  <si>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</si>
  <si>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</si>
  <si>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</si>
  <si>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</si>
  <si>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</si>
  <si>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</si>
  <si>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</si>
  <si>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</si>
  <si>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</si>
  <si>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</si>
  <si>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</si>
  <si>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</si>
  <si>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</si>
  <si>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</si>
  <si>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</si>
  <si>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</si>
  <si>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</si>
  <si>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</si>
  <si>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</si>
  <si>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</si>
  <si>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</si>
  <si>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</si>
  <si>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</si>
  <si>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</si>
  <si>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</si>
  <si>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</si>
  <si>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</si>
  <si>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</si>
  <si>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</si>
  <si>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</si>
  <si>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</si>
  <si>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</si>
  <si>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</si>
  <si>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</si>
  <si>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</si>
  <si>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</si>
  <si>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</si>
  <si>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</si>
  <si>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</si>
  <si>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</si>
  <si>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</si>
  <si>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</si>
  <si>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</si>
  <si>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</si>
  <si>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</si>
  <si>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</si>
  <si>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</si>
  <si>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</si>
  <si>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</si>
  <si>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</si>
  <si>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</si>
  <si>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</si>
  <si>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</si>
  <si>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</si>
  <si>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</si>
  <si>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</si>
  <si>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</si>
  <si>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</si>
  <si>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</si>
  <si>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</si>
  <si>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</si>
  <si>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</si>
  <si>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</si>
  <si>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</si>
  <si>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</si>
  <si>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</si>
  <si>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</si>
  <si>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</si>
  <si>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</si>
  <si>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</si>
  <si>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</si>
  <si>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</si>
  <si>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</si>
  <si>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</si>
  <si>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</si>
  <si>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</si>
  <si>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</si>
  <si>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</si>
  <si>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</si>
  <si>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</si>
  <si>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</si>
  <si>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</si>
  <si>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</si>
  <si>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</si>
  <si>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</si>
  <si>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</si>
  <si>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</si>
  <si>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</si>
  <si>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</si>
  <si>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</si>
  <si>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</si>
  <si>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</si>
  <si>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</si>
  <si>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</si>
  <si>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</si>
  <si>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</si>
  <si>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</si>
  <si>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</si>
  <si>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</si>
  <si>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</si>
  <si>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</si>
  <si>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</si>
  <si>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</si>
  <si>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</si>
  <si>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</si>
  <si>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</si>
  <si>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</si>
  <si>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</si>
  <si>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</si>
  <si>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</si>
  <si>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</si>
  <si>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</si>
  <si>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</si>
  <si>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</si>
  <si>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</si>
  <si>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</si>
  <si>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</si>
  <si>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</si>
  <si>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</si>
  <si>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</si>
  <si>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</si>
  <si>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</si>
  <si>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</si>
  <si>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</si>
  <si>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</si>
  <si>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</si>
  <si>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</si>
  <si>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</si>
  <si>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</si>
  <si>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</si>
  <si>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</si>
  <si>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</si>
  <si>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</si>
  <si>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</si>
  <si>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</si>
  <si>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</si>
  <si>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</si>
  <si>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</si>
  <si>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</si>
  <si>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</si>
  <si>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</si>
  <si>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</si>
  <si>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</si>
  <si>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</si>
  <si>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</si>
  <si>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</si>
  <si>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</si>
  <si>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</si>
  <si>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</si>
  <si>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</si>
  <si>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</si>
  <si>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</si>
  <si>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</si>
  <si>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</si>
  <si>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</si>
  <si>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</si>
  <si>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</si>
  <si>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</si>
  <si>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</si>
  <si>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</si>
  <si>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</si>
  <si>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</si>
  <si>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</si>
  <si>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</si>
  <si>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</si>
  <si>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</si>
  <si>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</si>
  <si>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</si>
  <si>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</si>
  <si>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</si>
  <si>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</si>
  <si>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</si>
  <si>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</si>
  <si>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</si>
  <si>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</si>
  <si>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</si>
  <si>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</si>
  <si>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</si>
  <si>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</si>
  <si>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</si>
  <si>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</si>
  <si>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</si>
  <si>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</si>
  <si>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</si>
  <si>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</si>
  <si>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</si>
  <si>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</si>
  <si>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</si>
  <si>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</si>
  <si>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</si>
  <si>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</si>
  <si>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</si>
  <si>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</si>
  <si>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</si>
  <si>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</si>
  <si>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</si>
  <si>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</si>
  <si>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</si>
  <si>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</si>
  <si>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</si>
  <si>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</si>
  <si>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</si>
  <si>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</si>
  <si>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</si>
  <si>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</si>
  <si>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</si>
  <si>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</si>
  <si>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</si>
  <si>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</si>
  <si>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</si>
  <si>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</si>
  <si>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</si>
  <si>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</si>
  <si>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</si>
  <si>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</si>
  <si>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</si>
  <si>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</si>
  <si>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</si>
  <si>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</si>
  <si>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</si>
  <si>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</si>
  <si>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</si>
  <si>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</si>
  <si>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</si>
  <si>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</si>
  <si>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</si>
  <si>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</si>
  <si>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</si>
  <si>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</si>
  <si>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</si>
  <si>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</si>
  <si>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</si>
  <si>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</si>
  <si>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</si>
  <si>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</si>
  <si>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</si>
  <si>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</si>
  <si>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</si>
  <si>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</si>
  <si>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</si>
  <si>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</si>
  <si>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</si>
  <si>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</si>
  <si>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</si>
  <si>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</si>
  <si>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</si>
  <si>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</si>
  <si>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</si>
  <si>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</si>
  <si>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</si>
  <si>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</si>
  <si>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</si>
  <si>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</si>
  <si>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</si>
  <si>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</si>
  <si>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</si>
  <si>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</si>
  <si>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</si>
  <si>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</si>
  <si>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</si>
  <si>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</si>
  <si>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</si>
  <si>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</si>
  <si>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</si>
  <si>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</si>
  <si>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</si>
  <si>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</si>
  <si>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</si>
  <si>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</si>
  <si>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</si>
  <si>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</si>
  <si>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</si>
  <si>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</si>
  <si>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</si>
  <si>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</si>
  <si>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</si>
  <si>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</si>
  <si>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</si>
  <si>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</si>
  <si>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</si>
  <si>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</si>
  <si>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</si>
  <si>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</si>
  <si>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</si>
  <si>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</si>
  <si>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</si>
  <si>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</si>
  <si>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</si>
  <si>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</si>
  <si>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</si>
  <si>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</si>
  <si>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</si>
  <si>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</si>
  <si>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</si>
  <si>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</si>
  <si>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</si>
  <si>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</si>
  <si>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</si>
  <si>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</si>
  <si>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</si>
  <si>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</si>
  <si>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</si>
  <si>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</si>
  <si>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</si>
  <si>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</si>
  <si>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</si>
  <si>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</si>
  <si>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</si>
  <si>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</si>
  <si>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</si>
  <si>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</si>
  <si>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</si>
  <si>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</si>
  <si>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</si>
  <si>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</si>
  <si>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</si>
  <si>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</si>
  <si>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</si>
  <si>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</si>
  <si>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</si>
  <si>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</si>
  <si>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</si>
  <si>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</si>
  <si>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</si>
  <si>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</si>
  <si>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</si>
  <si>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</si>
  <si>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</si>
  <si>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</si>
  <si>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</si>
  <si>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</si>
  <si>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</si>
  <si>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</si>
  <si>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</si>
  <si>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</si>
  <si>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</si>
  <si>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</si>
  <si>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</si>
  <si>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</si>
  <si>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</si>
  <si>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</si>
  <si>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</si>
  <si>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</si>
  <si>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</si>
  <si>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</si>
  <si>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</si>
  <si>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</si>
  <si>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</si>
  <si>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</si>
  <si>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</si>
  <si>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</si>
  <si>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</si>
  <si>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</si>
  <si>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</si>
  <si>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</si>
  <si>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</si>
  <si>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</si>
  <si>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</si>
  <si>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</si>
  <si>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</si>
  <si>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</si>
  <si>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</si>
  <si>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</si>
  <si>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</si>
  <si>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</si>
  <si>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</si>
  <si>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</si>
  <si>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</si>
  <si>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</si>
  <si>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</si>
  <si>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</si>
  <si>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</si>
  <si>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</si>
  <si>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</si>
  <si>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</si>
  <si>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</si>
  <si>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</si>
  <si>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</si>
  <si>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</si>
  <si>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</si>
  <si>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</si>
  <si>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</si>
  <si>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</si>
  <si>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</si>
  <si>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</si>
  <si>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</si>
  <si>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</si>
  <si>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</si>
  <si>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</si>
  <si>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</si>
  <si>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</si>
  <si>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</si>
  <si>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</si>
  <si>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</si>
  <si>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</si>
  <si>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</si>
  <si>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</si>
  <si>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</si>
  <si>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</si>
  <si>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</si>
  <si>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</si>
  <si>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</si>
  <si>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</si>
  <si>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</si>
  <si>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</si>
  <si>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</si>
  <si>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</si>
  <si>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</si>
  <si>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</si>
  <si>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</si>
  <si>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</si>
  <si>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</si>
  <si>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</si>
  <si>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</si>
  <si>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</si>
  <si>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</si>
  <si>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</si>
  <si>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</si>
  <si>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</si>
  <si>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</si>
  <si>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</si>
  <si>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</si>
  <si>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</si>
  <si>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</si>
  <si>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</si>
  <si>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</si>
  <si>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</si>
  <si>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</si>
  <si>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</si>
  <si>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</si>
  <si>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</si>
  <si>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</si>
  <si>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</si>
  <si>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</si>
  <si>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</si>
  <si>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</si>
  <si>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</si>
  <si>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</si>
  <si>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</si>
  <si>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</si>
  <si>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</si>
  <si>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</si>
  <si>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</si>
  <si>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</si>
  <si>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</si>
  <si>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</si>
  <si>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</si>
  <si>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</si>
  <si>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</si>
  <si>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</si>
  <si>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</si>
  <si>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</si>
  <si>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</si>
  <si>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</si>
  <si>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</si>
  <si>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</si>
  <si>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</si>
  <si>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</si>
  <si>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</si>
  <si>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</si>
  <si>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</si>
  <si>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</si>
  <si>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</si>
  <si>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</si>
  <si>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</si>
  <si>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</si>
  <si>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</si>
  <si>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</si>
  <si>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</si>
  <si>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</si>
  <si>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</si>
  <si>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</si>
  <si>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</si>
  <si>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</si>
  <si>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</si>
  <si>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</si>
  <si>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</si>
  <si>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</si>
  <si>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</si>
  <si>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</si>
  <si>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</si>
  <si>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</si>
  <si>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</si>
  <si>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</si>
  <si>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</si>
  <si>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</si>
  <si>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</si>
  <si>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</si>
  <si>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</si>
  <si>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</si>
  <si>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</si>
  <si>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</si>
  <si>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</si>
  <si>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</si>
  <si>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</si>
  <si>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</si>
  <si>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</si>
  <si>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</si>
  <si>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</si>
  <si>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</si>
  <si>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</si>
  <si>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</si>
  <si>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</si>
  <si>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</si>
  <si>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</si>
  <si>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</si>
  <si>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</si>
  <si>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</si>
  <si>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</si>
  <si>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</si>
  <si>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</si>
  <si>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</si>
  <si>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</si>
  <si>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</si>
  <si>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</si>
  <si>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</si>
  <si>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</si>
  <si>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</si>
  <si>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</si>
  <si>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</si>
  <si>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</si>
  <si>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</si>
  <si>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</si>
  <si>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</si>
  <si>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</si>
  <si>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</si>
  <si>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</si>
  <si>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</si>
  <si>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</si>
  <si>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</si>
  <si>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</si>
  <si>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</si>
  <si>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</si>
  <si>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</si>
  <si>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</si>
  <si>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</si>
  <si>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</si>
  <si>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</si>
  <si>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</si>
  <si>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</si>
  <si>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</si>
  <si>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</si>
  <si>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</si>
  <si>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</si>
  <si>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</si>
  <si>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</si>
  <si>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</si>
  <si>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</si>
  <si>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</si>
  <si>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</si>
  <si>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</si>
  <si>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</si>
  <si>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</si>
  <si>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</si>
  <si>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</si>
  <si>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</si>
  <si>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</si>
  <si>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</si>
  <si>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</si>
  <si>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</si>
  <si>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</si>
  <si>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</si>
  <si>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</si>
  <si>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</si>
  <si>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</si>
  <si>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</si>
  <si>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</si>
  <si>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</si>
  <si>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</si>
  <si>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</si>
  <si>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</si>
  <si>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</si>
  <si>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</si>
  <si>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</si>
  <si>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</si>
  <si>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</si>
  <si>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</si>
  <si>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</si>
  <si>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</si>
  <si>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</si>
  <si>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</si>
  <si>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</si>
  <si>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</si>
  <si>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</si>
  <si>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</si>
  <si>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</si>
  <si>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</si>
  <si>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</si>
  <si>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</si>
  <si>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</si>
  <si>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</si>
  <si>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</si>
  <si>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</si>
  <si>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</si>
  <si>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</si>
  <si>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</si>
  <si>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</si>
  <si>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</si>
  <si>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</si>
  <si>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</si>
  <si>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</si>
  <si>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</si>
  <si>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</si>
  <si>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</si>
  <si>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</si>
  <si>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</si>
  <si>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</si>
  <si>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</si>
  <si>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</si>
  <si>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</si>
  <si>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</si>
  <si>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</si>
  <si>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</si>
  <si>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</si>
  <si>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</si>
  <si>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</si>
  <si>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</si>
  <si>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</si>
  <si>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</si>
  <si>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</si>
  <si>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</si>
  <si>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</si>
  <si>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</si>
  <si>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</si>
  <si>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</si>
  <si>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</si>
  <si>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</si>
  <si>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</si>
  <si>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</si>
  <si>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</si>
  <si>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</si>
  <si>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</si>
  <si>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</si>
  <si>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</si>
  <si>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</si>
  <si>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</si>
  <si>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</si>
  <si>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</si>
  <si>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</si>
  <si>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</si>
  <si>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</si>
  <si>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</si>
  <si>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</si>
  <si>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</si>
  <si>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</si>
  <si>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</si>
  <si>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</si>
  <si>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</si>
  <si>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</si>
  <si>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</si>
  <si>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</si>
  <si>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</si>
  <si>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</si>
  <si>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</si>
  <si>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</si>
  <si>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</si>
  <si>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</si>
  <si>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</si>
  <si>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</si>
  <si>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</si>
  <si>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</si>
  <si>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</si>
  <si>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</si>
  <si>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</si>
  <si>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</si>
  <si>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</si>
  <si>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</si>
  <si>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</si>
  <si>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</si>
  <si>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</si>
  <si>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</si>
  <si>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</si>
  <si>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</si>
  <si>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</si>
  <si>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</si>
  <si>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</si>
  <si>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</si>
  <si>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</si>
  <si>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</si>
  <si>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</si>
  <si>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</si>
  <si>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</si>
  <si>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</si>
  <si>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</si>
  <si>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</si>
  <si>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</si>
  <si>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</si>
  <si>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</si>
  <si>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</si>
  <si>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</si>
  <si>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</si>
  <si>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</si>
  <si>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</si>
  <si>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</si>
  <si>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</si>
  <si>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</si>
  <si>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</si>
  <si>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</si>
  <si>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</si>
  <si>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</si>
  <si>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</si>
  <si>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</si>
  <si>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</si>
  <si>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</si>
  <si>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</si>
  <si>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</si>
  <si>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</si>
  <si>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</si>
  <si>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</si>
  <si>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</si>
  <si>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</si>
  <si>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</si>
  <si>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</si>
  <si>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</si>
  <si>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</si>
  <si>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</si>
  <si>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</si>
  <si>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</si>
  <si>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</si>
  <si>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</si>
  <si>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</si>
  <si>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</si>
  <si>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</si>
  <si>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</si>
  <si>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</si>
  <si>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</si>
  <si>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</si>
  <si>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</si>
  <si>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</si>
  <si>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</si>
  <si>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</si>
  <si>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</si>
  <si>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</si>
  <si>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</si>
  <si>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</si>
  <si>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</si>
  <si>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</si>
  <si>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</si>
  <si>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</si>
  <si>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</si>
  <si>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</si>
  <si>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</si>
  <si>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</si>
  <si>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</si>
  <si>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</si>
  <si>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</si>
  <si>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</si>
  <si>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</si>
  <si>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</si>
  <si>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</si>
  <si>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</si>
  <si>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</si>
  <si>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</si>
  <si>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</si>
  <si>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</si>
  <si>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</si>
  <si>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</si>
  <si>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</si>
  <si>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</si>
  <si>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</si>
  <si>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</si>
  <si>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</si>
  <si>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</si>
  <si>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</si>
  <si>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</si>
  <si>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</si>
  <si>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</si>
  <si>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</si>
  <si>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</si>
  <si>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</si>
  <si>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</si>
  <si>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</si>
  <si>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</si>
  <si>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</si>
  <si>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</si>
  <si>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</si>
  <si>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</si>
  <si>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</si>
  <si>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</si>
  <si>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</si>
  <si>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</si>
  <si>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</si>
  <si>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</si>
  <si>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</si>
  <si>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</si>
  <si>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</si>
  <si>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</si>
  <si>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</si>
  <si>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</si>
  <si>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</si>
  <si>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</si>
  <si>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</si>
  <si>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</si>
  <si>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</si>
  <si>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</si>
  <si>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</si>
  <si>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</si>
  <si>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</si>
  <si>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</si>
  <si>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</si>
  <si>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</si>
  <si>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</si>
  <si>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</si>
  <si>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</si>
  <si>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</si>
  <si>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</si>
  <si>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</si>
  <si>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</si>
  <si>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</si>
  <si>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</si>
  <si>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</si>
  <si>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</si>
  <si>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</si>
  <si>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</si>
  <si>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</si>
  <si>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</si>
  <si>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</si>
  <si>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</si>
  <si>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</si>
  <si>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</si>
  <si>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</si>
  <si>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</si>
  <si>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</si>
  <si>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</si>
  <si>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</si>
  <si>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</si>
  <si>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</si>
  <si>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</si>
  <si>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</si>
  <si>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</si>
  <si>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</si>
  <si>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</si>
  <si>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</si>
  <si>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</si>
  <si>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</si>
  <si>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</si>
  <si>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</si>
  <si>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</si>
  <si>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</si>
  <si>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</si>
  <si>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</si>
  <si>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</si>
  <si>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</si>
  <si>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</si>
  <si>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</si>
  <si>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</si>
  <si>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</si>
  <si>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</si>
  <si>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</si>
  <si>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</si>
  <si>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</si>
  <si>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</si>
  <si>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</si>
  <si>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</si>
  <si>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</si>
  <si>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</si>
  <si>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</si>
  <si>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</si>
  <si>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</si>
  <si>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</si>
  <si>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</si>
  <si>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</si>
  <si>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</si>
  <si>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</si>
  <si>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</si>
  <si>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</si>
  <si>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</si>
  <si>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</si>
  <si>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</si>
  <si>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</si>
  <si>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</si>
  <si>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</si>
  <si>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</si>
  <si>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</si>
  <si>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</si>
  <si>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</si>
  <si>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</si>
  <si>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</si>
  <si>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</si>
  <si>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</si>
  <si>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</si>
  <si>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</si>
  <si>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</si>
  <si>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</si>
  <si>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</si>
  <si>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</si>
  <si>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</si>
  <si>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</si>
  <si>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</si>
  <si>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</si>
  <si>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</si>
  <si>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</si>
  <si>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</si>
  <si>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</si>
  <si>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</si>
  <si>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</si>
  <si>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</si>
  <si>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</si>
  <si>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</si>
  <si>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</si>
  <si>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</si>
  <si>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</si>
  <si>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</si>
  <si>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</si>
  <si>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</si>
  <si>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</si>
  <si>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</si>
  <si>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</si>
  <si>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</si>
  <si>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</si>
  <si>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</si>
  <si>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</si>
  <si>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</si>
  <si>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</si>
  <si>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</si>
  <si>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</si>
  <si>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</si>
  <si>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</si>
  <si>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</si>
  <si>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</si>
  <si>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</si>
  <si>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</si>
  <si>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</si>
  <si>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</si>
  <si>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</si>
  <si>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</si>
  <si>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</si>
  <si>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</si>
  <si>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</si>
  <si>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</si>
  <si>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</si>
  <si>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</si>
  <si>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</si>
  <si>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</si>
  <si>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</si>
  <si>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</si>
  <si>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</si>
  <si>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</si>
  <si>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</si>
  <si>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</si>
  <si>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</si>
  <si>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</si>
  <si>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</si>
  <si>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</si>
  <si>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</si>
  <si>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</si>
  <si>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</si>
  <si>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</si>
  <si>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</si>
  <si>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</si>
  <si>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</si>
  <si>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</si>
  <si>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</si>
  <si>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</si>
  <si>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</si>
  <si>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</si>
  <si>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</si>
  <si>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</si>
  <si>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</si>
  <si>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</si>
  <si>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</si>
  <si>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</si>
  <si>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</si>
  <si>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</si>
  <si>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</si>
  <si>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</si>
  <si>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</si>
  <si>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</si>
  <si>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</si>
  <si>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</si>
  <si>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</si>
  <si>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</si>
  <si>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</si>
  <si>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</si>
  <si>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</si>
  <si>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</si>
  <si>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</si>
  <si>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</si>
  <si>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</si>
  <si>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</si>
  <si>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</si>
  <si>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</si>
  <si>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</si>
  <si>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</si>
  <si>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</si>
  <si>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</si>
  <si>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</si>
  <si>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</si>
  <si>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</si>
  <si>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</si>
  <si>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</si>
  <si>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</si>
  <si>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</si>
  <si>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</si>
  <si>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</si>
  <si>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</si>
  <si>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</si>
  <si>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</si>
  <si>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</si>
  <si>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</si>
  <si>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</si>
  <si>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</si>
  <si>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</si>
  <si>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</si>
  <si>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</si>
  <si>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</si>
  <si>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</si>
  <si>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</si>
  <si>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</si>
  <si>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</si>
  <si>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</si>
  <si>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</si>
  <si>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</si>
  <si>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</si>
  <si>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</si>
  <si>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</si>
  <si>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</si>
  <si>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</si>
  <si>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</si>
  <si>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</si>
  <si>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</si>
  <si>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</si>
  <si>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</si>
  <si>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</si>
  <si>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</si>
  <si>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</si>
  <si>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</si>
  <si>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</si>
  <si>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</si>
  <si>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</si>
  <si>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</si>
  <si>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</si>
  <si>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</si>
  <si>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</si>
  <si>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</si>
  <si>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</si>
  <si>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</si>
  <si>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</si>
  <si>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</si>
  <si>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</si>
  <si>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</si>
  <si>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</si>
  <si>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</si>
  <si>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</si>
  <si>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</si>
  <si>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</si>
  <si>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</si>
  <si>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</si>
  <si>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</si>
  <si>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</si>
  <si>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</si>
  <si>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</si>
  <si>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</si>
  <si>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</si>
  <si>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</si>
  <si>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</si>
  <si>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</si>
  <si>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</si>
  <si>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</si>
  <si>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</si>
  <si>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</si>
  <si>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</si>
  <si>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</si>
  <si>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</si>
  <si>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</si>
  <si>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</si>
  <si>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</si>
  <si>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</si>
  <si>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</si>
  <si>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</si>
  <si>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</si>
  <si>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</si>
  <si>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</si>
  <si>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</si>
  <si>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</si>
  <si>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</si>
  <si>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</si>
  <si>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</si>
  <si>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</si>
  <si>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</si>
  <si>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</si>
  <si>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</si>
  <si>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</si>
  <si>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</si>
  <si>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</si>
  <si>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</si>
  <si>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</si>
  <si>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</si>
  <si>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</si>
  <si>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</si>
  <si>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</si>
  <si>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</si>
  <si>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</si>
  <si>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</si>
  <si>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</si>
  <si>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</si>
  <si>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</si>
  <si>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</si>
  <si>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</si>
  <si>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</si>
  <si>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</si>
  <si>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</si>
  <si>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</si>
  <si>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</si>
  <si>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</si>
  <si>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</si>
  <si>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</si>
  <si>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</si>
  <si>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</si>
  <si>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</si>
  <si>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</si>
  <si>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</si>
  <si>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</si>
  <si>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</si>
  <si>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</si>
  <si>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</si>
  <si>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</si>
  <si>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</si>
  <si>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</si>
  <si>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</si>
  <si>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</si>
  <si>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</si>
  <si>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</si>
  <si>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</si>
  <si>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</si>
  <si>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</si>
  <si>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</si>
  <si>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</si>
  <si>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</si>
  <si>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</si>
  <si>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</si>
  <si>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</si>
  <si>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</si>
  <si>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</si>
  <si>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</si>
  <si>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</si>
  <si>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</si>
  <si>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</si>
  <si>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</si>
  <si>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</si>
  <si>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</si>
  <si>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</si>
  <si>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</si>
  <si>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</si>
  <si>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</si>
  <si>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</si>
  <si>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</si>
  <si>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</si>
  <si>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</si>
  <si>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</si>
  <si>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</si>
  <si>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</si>
  <si>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</si>
  <si>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</si>
  <si>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</si>
  <si>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</si>
  <si>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</si>
  <si>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</si>
  <si>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</si>
  <si>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</si>
  <si>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</si>
  <si>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</si>
  <si>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</si>
  <si>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</si>
  <si>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</si>
  <si>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</si>
  <si>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</si>
  <si>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</si>
  <si>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</si>
  <si>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</si>
  <si>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</si>
  <si>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</si>
  <si>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</si>
  <si>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</si>
  <si>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</si>
  <si>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</si>
  <si>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</si>
  <si>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</si>
  <si>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</si>
  <si>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</si>
  <si>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</si>
  <si>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</si>
  <si>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</si>
  <si>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</si>
  <si>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</si>
  <si>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</si>
  <si>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</si>
  <si>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</si>
  <si>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</si>
  <si>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</si>
  <si>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</si>
  <si>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</si>
  <si>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</si>
  <si>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</si>
  <si>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</si>
  <si>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</si>
  <si>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</si>
  <si>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</si>
  <si>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</si>
  <si>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</si>
  <si>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</si>
  <si>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</si>
  <si>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</si>
  <si>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</si>
  <si>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</si>
  <si>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</si>
  <si>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</si>
  <si>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</si>
  <si>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</si>
  <si>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</si>
  <si>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</si>
  <si>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</si>
  <si>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</si>
  <si>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</si>
  <si>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</si>
  <si>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</si>
  <si>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</si>
  <si>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</si>
  <si>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</si>
  <si>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</si>
  <si>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</si>
  <si>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</si>
  <si>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</si>
  <si>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</si>
  <si>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</si>
  <si>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</si>
  <si>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</si>
  <si>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</si>
  <si>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</si>
  <si>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</si>
  <si>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</si>
  <si>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</si>
  <si>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</si>
  <si>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</si>
  <si>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</si>
  <si>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</si>
  <si>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</si>
  <si>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</si>
  <si>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</si>
  <si>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</si>
  <si>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</si>
  <si>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</si>
  <si>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</si>
  <si>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</si>
  <si>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</si>
  <si>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</si>
  <si>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</si>
  <si>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</si>
  <si>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</si>
  <si>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</si>
  <si>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</si>
  <si>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</si>
  <si>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</si>
  <si>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</si>
  <si>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</si>
  <si>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</si>
  <si>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</si>
  <si>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</si>
  <si>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</si>
  <si>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</si>
  <si>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</si>
  <si>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</si>
  <si>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</si>
  <si>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</si>
  <si>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</si>
  <si>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</si>
  <si>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</si>
  <si>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</si>
  <si>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</si>
  <si>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</si>
  <si>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</si>
  <si>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</si>
  <si>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</si>
  <si>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</si>
  <si>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</si>
  <si>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</si>
  <si>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</si>
  <si>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</si>
  <si>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</si>
  <si>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</si>
  <si>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</si>
  <si>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</si>
  <si>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</si>
  <si>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</si>
  <si>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</si>
  <si>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</si>
  <si>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</si>
  <si>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</si>
  <si>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</si>
  <si>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</si>
  <si>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</si>
  <si>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</si>
  <si>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</si>
  <si>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</si>
  <si>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</si>
  <si>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</si>
  <si>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</si>
  <si>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</si>
  <si>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</si>
  <si>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</si>
  <si>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</si>
  <si>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</si>
  <si>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</si>
  <si>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</si>
  <si>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</si>
  <si>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</si>
  <si>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</si>
  <si>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</si>
  <si>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</si>
  <si>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</si>
  <si>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</si>
  <si>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</si>
  <si>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</si>
  <si>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</si>
  <si>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</si>
  <si>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</si>
  <si>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</si>
  <si>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</si>
  <si>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</si>
  <si>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</si>
  <si>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</si>
  <si>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</si>
  <si>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</si>
  <si>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</si>
  <si>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</si>
  <si>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</si>
  <si>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</si>
  <si>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</si>
  <si>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</si>
  <si>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</si>
  <si>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</si>
  <si>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</si>
  <si>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</si>
  <si>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</si>
  <si>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</si>
  <si>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</si>
  <si>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</si>
  <si>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</si>
  <si>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</si>
  <si>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</si>
  <si>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</si>
  <si>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</si>
  <si>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</si>
  <si>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</si>
  <si>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</si>
  <si>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</si>
  <si>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</si>
  <si>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</si>
  <si>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</si>
  <si>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</si>
  <si>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</si>
  <si>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</si>
  <si>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</si>
  <si>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</si>
  <si>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</si>
  <si>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</si>
  <si>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</si>
  <si>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</si>
  <si>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</si>
  <si>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</si>
  <si>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</si>
  <si>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</si>
  <si>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</si>
  <si>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</si>
  <si>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</si>
  <si>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</si>
  <si>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</si>
  <si>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</si>
  <si>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</si>
  <si>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</si>
  <si>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</si>
  <si>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</si>
  <si>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</si>
  <si>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</si>
  <si>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</si>
  <si>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</si>
  <si>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</si>
  <si>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</si>
  <si>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</si>
  <si>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</si>
  <si>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</si>
  <si>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</si>
  <si>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</si>
  <si>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</si>
  <si>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</si>
  <si>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</si>
  <si>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</si>
  <si>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</si>
  <si>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</si>
  <si>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</si>
  <si>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</si>
  <si>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</si>
  <si>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</si>
  <si>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</si>
  <si>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</si>
  <si>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</si>
  <si>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</si>
  <si>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</si>
  <si>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</si>
  <si>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</si>
  <si>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</si>
  <si>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</si>
  <si>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</si>
  <si>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</si>
  <si>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</si>
  <si>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</si>
  <si>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</si>
  <si>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</si>
  <si>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</si>
  <si>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</si>
  <si>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</si>
  <si>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</si>
  <si>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</si>
  <si>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</si>
  <si>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</si>
  <si>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</si>
  <si>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</si>
  <si>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</si>
  <si>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</si>
  <si>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</si>
  <si>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</si>
  <si>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</si>
  <si>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</si>
  <si>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</si>
  <si>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</si>
  <si>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</si>
  <si>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</si>
  <si>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</si>
  <si>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</si>
  <si>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</si>
  <si>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</si>
  <si>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</si>
  <si>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</si>
  <si>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</si>
  <si>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</si>
  <si>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</si>
  <si>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</si>
  <si>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</si>
  <si>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</si>
  <si>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</si>
  <si>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</si>
  <si>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</si>
  <si>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</si>
  <si>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</si>
  <si>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</si>
  <si>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</si>
  <si>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</si>
  <si>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</si>
  <si>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</si>
  <si>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</si>
  <si>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</si>
  <si>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</si>
  <si>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</si>
  <si>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</si>
  <si>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</si>
  <si>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</si>
  <si>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</si>
  <si>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</si>
  <si>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</si>
  <si>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</si>
  <si>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</si>
  <si>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</si>
  <si>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</si>
  <si>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</si>
  <si>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</si>
  <si>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</si>
  <si>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</si>
  <si>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</si>
  <si>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</si>
  <si>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</si>
  <si>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</si>
  <si>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</si>
  <si>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</si>
  <si>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</si>
  <si>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</si>
  <si>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</si>
  <si>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</si>
  <si>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</si>
  <si>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</si>
  <si>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</si>
  <si>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</si>
  <si>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</si>
  <si>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</si>
  <si>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</si>
  <si>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</si>
  <si>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</si>
  <si>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</si>
  <si>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</si>
  <si>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</si>
  <si>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</si>
  <si>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</si>
  <si>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</si>
  <si>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</si>
  <si>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</si>
  <si>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</si>
  <si>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</si>
  <si>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</si>
  <si>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</si>
  <si>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</si>
  <si>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</si>
  <si>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</si>
  <si>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</si>
  <si>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</si>
  <si>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</si>
  <si>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</si>
  <si>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</si>
  <si>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</si>
  <si>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</si>
  <si>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</si>
  <si>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</si>
  <si>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</si>
  <si>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</si>
  <si>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</si>
  <si>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</si>
  <si>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</si>
  <si>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</si>
  <si>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</si>
  <si>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</si>
  <si>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</si>
  <si>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</si>
  <si>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</si>
  <si>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</si>
  <si>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</si>
  <si>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</si>
  <si>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</si>
  <si>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</si>
  <si>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</si>
  <si>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</si>
  <si>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</si>
  <si>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</si>
  <si>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</si>
  <si>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</si>
  <si>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</si>
  <si>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</si>
  <si>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</si>
  <si>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</si>
  <si>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</si>
  <si>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</si>
  <si>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</si>
  <si>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</si>
  <si>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</si>
  <si>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</si>
  <si>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</si>
  <si>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</si>
  <si>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</si>
  <si>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</si>
  <si>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</si>
  <si>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</si>
  <si>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</si>
  <si>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</si>
  <si>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</si>
  <si>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</si>
  <si>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</si>
  <si>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</si>
  <si>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</si>
  <si>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</si>
  <si>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</si>
  <si>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</si>
  <si>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</si>
  <si>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</si>
  <si>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</si>
  <si>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</si>
  <si>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</si>
  <si>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</si>
  <si>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</si>
  <si>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</si>
  <si>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</si>
  <si>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</si>
  <si>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</si>
  <si>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</si>
  <si>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</si>
  <si>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</si>
  <si>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</si>
  <si>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</si>
  <si>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</si>
  <si>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</si>
  <si>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</si>
  <si>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</si>
  <si>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</si>
  <si>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</si>
  <si>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</si>
  <si>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</si>
  <si>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</si>
  <si>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</si>
  <si>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</si>
  <si>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</si>
  <si>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</si>
  <si>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</si>
  <si>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</si>
  <si>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</si>
  <si>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</si>
  <si>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</si>
  <si>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</si>
  <si>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</si>
  <si>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</si>
  <si>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</si>
  <si>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</si>
  <si>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</si>
  <si>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</si>
  <si>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</si>
  <si>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</si>
  <si>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</si>
  <si>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</si>
  <si>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</si>
  <si>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</si>
  <si>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</si>
  <si>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</si>
  <si>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</si>
  <si>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</si>
  <si>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</si>
  <si>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</si>
  <si>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</si>
  <si>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</si>
  <si>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</si>
  <si>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</si>
  <si>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</si>
  <si>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</si>
  <si>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</si>
  <si>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</si>
  <si>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</si>
  <si>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</si>
  <si>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</si>
  <si>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</si>
  <si>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</si>
  <si>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</si>
  <si>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</si>
  <si>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</si>
  <si>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</si>
  <si>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</si>
  <si>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</si>
  <si>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</si>
  <si>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</si>
  <si>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</si>
  <si>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</si>
  <si>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</si>
  <si>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</si>
  <si>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</si>
  <si>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</si>
  <si>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</si>
  <si>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</si>
  <si>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</si>
  <si>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</si>
  <si>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</si>
  <si>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</si>
  <si>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</si>
  <si>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</si>
  <si>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</si>
  <si>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</si>
  <si>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</si>
  <si>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</si>
  <si>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</si>
  <si>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</si>
  <si>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</si>
  <si>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</si>
  <si>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</si>
  <si>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</si>
  <si>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</si>
  <si>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</si>
  <si>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</si>
  <si>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</si>
  <si>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</si>
  <si>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</si>
  <si>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</si>
  <si>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</si>
  <si>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</si>
  <si>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</si>
  <si>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</si>
  <si>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</si>
  <si>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</si>
  <si>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</si>
  <si>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</si>
  <si>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</si>
  <si>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</si>
  <si>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</si>
  <si>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</si>
  <si>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</si>
  <si>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</si>
  <si>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</si>
  <si>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</si>
  <si>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</si>
  <si>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</si>
  <si>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</si>
  <si>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</si>
  <si>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</si>
  <si>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</si>
  <si>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</si>
  <si>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</si>
  <si>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</si>
  <si>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</si>
  <si>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</si>
  <si>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</si>
  <si>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</si>
  <si>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</si>
  <si>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</si>
  <si>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</si>
  <si>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</si>
  <si>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</si>
  <si>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</si>
  <si>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</si>
  <si>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</si>
  <si>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</si>
  <si>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</si>
  <si>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</si>
  <si>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</si>
  <si>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</si>
  <si>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</si>
  <si>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</si>
  <si>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</si>
  <si>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</si>
  <si>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</si>
  <si>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</si>
  <si>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</si>
  <si>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</si>
  <si>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</si>
  <si>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</si>
  <si>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</si>
  <si>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</si>
  <si>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</si>
  <si>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</si>
  <si>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</si>
  <si>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</si>
  <si>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</si>
  <si>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</si>
  <si>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</si>
  <si>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</si>
  <si>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</si>
  <si>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</si>
  <si>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</si>
  <si>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</si>
  <si>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</si>
  <si>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</si>
  <si>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</si>
  <si>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</si>
  <si>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</si>
  <si>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</si>
  <si>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</si>
  <si>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</si>
  <si>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</si>
  <si>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</si>
  <si>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</si>
  <si>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</si>
  <si>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</si>
  <si>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</si>
  <si>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</si>
  <si>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</si>
  <si>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</si>
  <si>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</si>
  <si>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</si>
  <si>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</si>
  <si>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</si>
  <si>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</si>
  <si>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</si>
  <si>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</si>
  <si>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</si>
  <si>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</si>
  <si>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</si>
  <si>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</si>
  <si>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</si>
  <si>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</si>
  <si>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</si>
  <si>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</si>
  <si>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</si>
  <si>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</si>
  <si>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</si>
  <si>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</si>
  <si>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</si>
  <si>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</si>
  <si>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</si>
  <si>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</si>
  <si>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</si>
  <si>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</si>
  <si>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</si>
  <si>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</si>
  <si>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</si>
  <si>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</si>
  <si>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</si>
  <si>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</si>
  <si>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</si>
  <si>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</si>
  <si>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</si>
  <si>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</si>
  <si>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</si>
  <si>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</si>
  <si>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</si>
  <si>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</si>
  <si>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</si>
  <si>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</si>
  <si>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</si>
  <si>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</si>
  <si>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</si>
  <si>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</si>
  <si>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</si>
  <si>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</si>
  <si>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</si>
  <si>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</si>
  <si>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</si>
  <si>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</si>
  <si>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</si>
  <si>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</si>
  <si>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</si>
  <si>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</si>
  <si>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</si>
  <si>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</si>
  <si>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</si>
  <si>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</si>
  <si>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</si>
  <si>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</si>
  <si>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</si>
  <si>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</si>
  <si>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</si>
  <si>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</si>
  <si>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</si>
  <si>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</si>
  <si>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</si>
  <si>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</si>
  <si>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</si>
  <si>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</si>
  <si>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</si>
  <si>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</si>
  <si>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</si>
  <si>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</si>
  <si>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</si>
  <si>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</si>
  <si>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</si>
  <si>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</si>
  <si>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</si>
  <si>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</si>
  <si>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</si>
  <si>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</si>
  <si>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</si>
  <si>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</si>
  <si>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</si>
  <si>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</si>
  <si>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</si>
  <si>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</si>
  <si>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</si>
  <si>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</si>
  <si>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</si>
  <si>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</si>
  <si>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</si>
  <si>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</si>
  <si>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</si>
  <si>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</si>
  <si>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</si>
  <si>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</si>
  <si>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</si>
  <si>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</si>
  <si>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</si>
  <si>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</si>
  <si>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</si>
  <si>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</si>
  <si>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</si>
  <si>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</si>
  <si>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</si>
  <si>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</si>
  <si>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</si>
  <si>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</si>
  <si>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</si>
  <si>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</si>
  <si>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</si>
  <si>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</si>
  <si>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</si>
  <si>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</si>
  <si>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</si>
  <si>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</si>
  <si>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</si>
  <si>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</si>
  <si>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</si>
  <si>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</si>
  <si>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</si>
  <si>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</si>
  <si>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</si>
  <si>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</si>
  <si>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</si>
  <si>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</si>
  <si>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</si>
  <si>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</si>
  <si>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</si>
  <si>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</si>
  <si>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</si>
  <si>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</si>
  <si>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</si>
  <si>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</si>
  <si>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</si>
  <si>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</si>
  <si>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</si>
  <si>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</si>
  <si>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</si>
  <si>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</si>
  <si>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</si>
  <si>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</si>
  <si>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</si>
  <si>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</si>
  <si>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</si>
  <si>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</si>
  <si>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</si>
  <si>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</si>
  <si>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</si>
  <si>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</si>
  <si>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</si>
  <si>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</si>
  <si>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</si>
  <si>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</si>
  <si>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</si>
  <si>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</si>
  <si>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</si>
  <si>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</si>
  <si>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</si>
  <si>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</si>
  <si>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</si>
  <si>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</si>
  <si>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</si>
  <si>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</si>
  <si>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</si>
  <si>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</si>
  <si>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</si>
  <si>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</si>
  <si>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</si>
  <si>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</si>
  <si>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</si>
  <si>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</si>
  <si>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</si>
  <si>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</si>
  <si>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</si>
  <si>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</si>
  <si>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</si>
  <si>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</si>
  <si>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</si>
  <si>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</si>
  <si>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</si>
  <si>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</si>
  <si>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</si>
  <si>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</si>
  <si>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</si>
  <si>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</si>
  <si>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</si>
  <si>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</si>
  <si>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</si>
  <si>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</si>
  <si>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</si>
  <si>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</si>
  <si>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</si>
  <si>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</si>
  <si>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</si>
  <si>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</si>
  <si>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</si>
  <si>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</si>
  <si>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</si>
  <si>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</si>
  <si>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</si>
  <si>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</si>
  <si>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</si>
  <si>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</si>
  <si>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</si>
  <si>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</si>
  <si>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</si>
  <si>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</si>
  <si>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</si>
  <si>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</si>
  <si>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</si>
  <si>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</si>
  <si>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</si>
  <si>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</si>
  <si>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</si>
  <si>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</si>
  <si>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</si>
  <si>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</si>
  <si>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</si>
  <si>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</si>
  <si>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</si>
  <si>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</si>
  <si>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</si>
  <si>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</si>
  <si>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</si>
  <si>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</si>
  <si>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</si>
  <si>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</si>
  <si>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</si>
  <si>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</si>
  <si>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</si>
  <si>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</si>
  <si>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</si>
  <si>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</si>
  <si>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</si>
  <si>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</si>
  <si>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</si>
  <si>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</si>
  <si>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</si>
  <si>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</si>
  <si>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</si>
  <si>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</si>
  <si>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</si>
  <si>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</si>
  <si>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</si>
  <si>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</si>
  <si>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</si>
  <si>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</si>
  <si>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</si>
  <si>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</si>
  <si>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</si>
  <si>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</si>
  <si>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</si>
  <si>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</si>
  <si>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</si>
  <si>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</si>
  <si>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</si>
  <si>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</si>
  <si>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</si>
  <si>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</si>
  <si>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</si>
  <si>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</si>
  <si>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</si>
  <si>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</si>
  <si>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</si>
  <si>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</si>
  <si>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</si>
  <si>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</si>
  <si>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</si>
  <si>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</si>
  <si>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</si>
  <si>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</si>
  <si>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</si>
  <si>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</si>
  <si>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</si>
  <si>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</si>
  <si>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</si>
  <si>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</si>
  <si>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</si>
  <si>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</si>
  <si>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</si>
  <si>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</si>
  <si>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</si>
  <si>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</si>
  <si>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</si>
  <si>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</si>
  <si>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</si>
  <si>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</si>
  <si>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</si>
  <si>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</si>
  <si>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</si>
  <si>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</si>
  <si>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</si>
  <si>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</si>
  <si>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</si>
  <si>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</si>
  <si>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</si>
  <si>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</si>
  <si>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</si>
  <si>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</si>
  <si>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</si>
  <si>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</si>
  <si>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</si>
  <si>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</si>
  <si>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</si>
  <si>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</si>
  <si>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</si>
  <si>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</si>
  <si>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</si>
  <si>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</si>
  <si>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</si>
  <si>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</si>
  <si>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</si>
  <si>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</si>
  <si>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</si>
  <si>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</si>
  <si>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</si>
  <si>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</si>
  <si>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</si>
  <si>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</si>
  <si>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</si>
  <si>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</si>
  <si>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</si>
  <si>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</si>
  <si>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</si>
  <si>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</si>
  <si>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</si>
  <si>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</si>
  <si>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</si>
  <si>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</si>
  <si>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</si>
  <si>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</si>
  <si>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</si>
  <si>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</si>
  <si>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</si>
  <si>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</si>
  <si>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</si>
  <si>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</si>
  <si>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</si>
  <si>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</si>
  <si>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</si>
  <si>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</si>
  <si>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</si>
  <si>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</si>
  <si>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</si>
  <si>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</si>
  <si>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</si>
  <si>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</si>
  <si>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</si>
  <si>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</si>
  <si>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</si>
  <si>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</si>
  <si>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</si>
  <si>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</si>
  <si>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</si>
  <si>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</si>
  <si>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</si>
  <si>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</si>
  <si>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</si>
  <si>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</si>
  <si>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</si>
  <si>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</si>
  <si>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</si>
  <si>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</si>
  <si>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</si>
  <si>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</si>
  <si>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</si>
  <si>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</si>
  <si>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</si>
  <si>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</si>
  <si>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</si>
  <si>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</si>
  <si>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</si>
  <si>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</si>
  <si>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</si>
  <si>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</si>
  <si>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</si>
  <si>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</si>
  <si>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</si>
  <si>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</si>
  <si>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</si>
  <si>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</si>
  <si>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</si>
  <si>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</si>
  <si>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</si>
  <si>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</si>
  <si>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</si>
  <si>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</si>
  <si>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</si>
  <si>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</si>
  <si>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</si>
  <si>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</si>
  <si>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</si>
  <si>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</si>
  <si>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</si>
  <si>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</si>
  <si>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</si>
  <si>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</si>
  <si>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</si>
  <si>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</si>
  <si>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</si>
  <si>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</si>
  <si>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</si>
  <si>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</si>
  <si>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</si>
  <si>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</si>
  <si>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</si>
  <si>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</si>
  <si>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</si>
  <si>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</si>
  <si>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</si>
  <si>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</si>
  <si>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</si>
  <si>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</si>
  <si>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</si>
  <si>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</si>
  <si>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</si>
  <si>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</si>
  <si>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</si>
  <si>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</si>
  <si>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</si>
  <si>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</si>
  <si>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</si>
  <si>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</si>
  <si>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</si>
  <si>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</si>
  <si>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</si>
  <si>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</si>
  <si>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</si>
  <si>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</si>
  <si>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</si>
  <si>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</si>
  <si>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</si>
  <si>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</si>
  <si>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</si>
  <si>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</si>
  <si>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</si>
  <si>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</si>
  <si>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</si>
  <si>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</si>
  <si>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</si>
  <si>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</si>
  <si>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</si>
  <si>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</si>
  <si>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</si>
  <si>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</si>
  <si>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</si>
  <si>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</si>
  <si>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</si>
  <si>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</si>
  <si>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</si>
  <si>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</si>
  <si>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</si>
  <si>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</si>
  <si>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</si>
  <si>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</si>
  <si>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</si>
  <si>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</si>
  <si>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</si>
  <si>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</si>
  <si>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</si>
  <si>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</si>
  <si>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</si>
  <si>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</si>
  <si>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</si>
  <si>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</si>
  <si>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</si>
  <si>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</si>
  <si>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</si>
  <si>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</si>
  <si>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</si>
  <si>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</si>
  <si>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</si>
  <si>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</si>
  <si>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</si>
  <si>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</si>
  <si>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</si>
  <si>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</si>
  <si>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</si>
  <si>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</si>
  <si>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</si>
  <si>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</si>
  <si>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</si>
  <si>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</si>
  <si>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</si>
  <si>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</si>
  <si>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</si>
  <si>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</si>
  <si>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</si>
  <si>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</si>
  <si>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</si>
  <si>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</si>
  <si>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</si>
  <si>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</si>
  <si>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</si>
  <si>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</si>
  <si>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</si>
  <si>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</si>
  <si>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</si>
  <si>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</si>
  <si>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</si>
  <si>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</si>
  <si>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</si>
  <si>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</si>
  <si>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</si>
  <si>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</si>
  <si>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</si>
  <si>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</si>
  <si>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</si>
  <si>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</si>
  <si>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</si>
  <si>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</si>
  <si>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</si>
  <si>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</si>
  <si>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</si>
  <si>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</si>
  <si>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</si>
  <si>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</si>
  <si>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</si>
  <si>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</si>
  <si>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</si>
  <si>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</si>
  <si>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</si>
  <si>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</si>
  <si>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</si>
  <si>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</si>
  <si>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</si>
  <si>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</si>
  <si>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</si>
  <si>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</si>
  <si>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</si>
  <si>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</si>
  <si>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</si>
  <si>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</si>
  <si>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</si>
  <si>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</si>
  <si>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</si>
  <si>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</si>
  <si>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</si>
  <si>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</si>
  <si>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</si>
  <si>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</si>
  <si>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</si>
  <si>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</si>
  <si>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</si>
  <si>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</si>
  <si>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</si>
  <si>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</si>
  <si>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</si>
  <si>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</si>
  <si>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</si>
  <si>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</si>
  <si>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</si>
  <si>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</si>
  <si>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</si>
  <si>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</si>
  <si>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</si>
  <si>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</si>
  <si>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</si>
  <si>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</si>
  <si>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</si>
  <si>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</si>
  <si>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</si>
  <si>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</si>
  <si>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</si>
  <si>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</si>
  <si>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</si>
  <si>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</si>
  <si>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</si>
  <si>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</si>
  <si>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</si>
  <si>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</si>
  <si>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</si>
  <si>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</si>
  <si>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</si>
  <si>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</si>
  <si>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</si>
  <si>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</si>
  <si>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</si>
  <si>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</si>
  <si>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</si>
  <si>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</si>
  <si>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</si>
  <si>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</si>
  <si>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</si>
  <si>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</si>
  <si>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</si>
  <si>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</si>
  <si>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</si>
  <si>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</si>
  <si>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</si>
  <si>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</si>
  <si>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</si>
  <si>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</si>
  <si>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</si>
  <si>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</si>
  <si>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</si>
  <si>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</si>
  <si>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</si>
  <si>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</si>
  <si>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</si>
  <si>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</si>
  <si>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</si>
  <si>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</si>
  <si>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</si>
  <si>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</si>
  <si>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</si>
  <si>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</si>
  <si>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</si>
  <si>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</si>
  <si>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</si>
  <si>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</si>
  <si>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</si>
  <si>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</si>
  <si>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</si>
  <si>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</si>
  <si>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</si>
  <si>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</si>
  <si>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</si>
  <si>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</si>
  <si>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</si>
  <si>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</si>
  <si>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</si>
  <si>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</si>
  <si>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</si>
  <si>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</si>
  <si>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</si>
  <si>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</si>
  <si>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</si>
  <si>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</si>
  <si>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</si>
  <si>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</si>
  <si>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</si>
  <si>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</si>
  <si>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</si>
  <si>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</si>
  <si>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</si>
  <si>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</si>
  <si>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</si>
  <si>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</si>
  <si>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</si>
  <si>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</si>
  <si>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</si>
  <si>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</si>
  <si>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</si>
  <si>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</si>
  <si>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</si>
  <si>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</si>
  <si>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</si>
  <si>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</si>
  <si>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</si>
  <si>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</si>
  <si>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</si>
  <si>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</si>
  <si>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</si>
  <si>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</si>
  <si>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</si>
  <si>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</si>
  <si>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</si>
  <si>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</si>
  <si>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</si>
  <si>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</si>
  <si>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</si>
  <si>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</si>
  <si>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</si>
  <si>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</si>
  <si>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</si>
  <si>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</si>
  <si>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</si>
  <si>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</si>
  <si>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</si>
  <si>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</si>
  <si>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</si>
  <si>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</si>
  <si>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</si>
  <si>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</si>
  <si>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</si>
  <si>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</si>
  <si>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</si>
  <si>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</si>
  <si>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</si>
  <si>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</si>
  <si>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</si>
  <si>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</si>
  <si>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</si>
  <si>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</si>
  <si>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</si>
  <si>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</si>
  <si>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</si>
  <si>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</si>
  <si>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</si>
  <si>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</si>
  <si>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</si>
  <si>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</si>
  <si>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</si>
  <si>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</si>
  <si>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</si>
  <si>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</si>
  <si>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</si>
  <si>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</si>
  <si>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</si>
  <si>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</si>
  <si>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</si>
  <si>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</si>
  <si>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</si>
  <si>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</si>
  <si>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</si>
  <si>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</si>
  <si>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</si>
  <si>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</si>
  <si>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</si>
  <si>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</si>
  <si>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</si>
  <si>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</si>
  <si>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</si>
  <si>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</si>
  <si>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</si>
  <si>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</si>
  <si>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</si>
  <si>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</si>
  <si>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</si>
  <si>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</si>
  <si>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</si>
  <si>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</si>
  <si>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</si>
  <si>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</si>
  <si>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</si>
  <si>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</si>
  <si>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</si>
  <si>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</si>
  <si>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</si>
  <si>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</si>
  <si>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</si>
  <si>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</si>
  <si>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</si>
  <si>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</si>
  <si>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</si>
  <si>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</si>
  <si>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</si>
  <si>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</si>
  <si>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</si>
  <si>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</si>
  <si>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</si>
  <si>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</si>
  <si>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</si>
  <si>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</si>
  <si>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</si>
  <si>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</si>
  <si>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</si>
  <si>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</si>
  <si>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</si>
  <si>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</si>
  <si>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</si>
  <si>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</si>
  <si>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</si>
  <si>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</si>
  <si>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</si>
  <si>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</si>
  <si>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</si>
  <si>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</si>
  <si>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</si>
  <si>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</si>
  <si>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</si>
  <si>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</si>
  <si>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</si>
  <si>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</si>
  <si>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</si>
  <si>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</si>
  <si>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</si>
  <si>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</si>
  <si>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</si>
  <si>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</si>
  <si>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</si>
  <si>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</si>
  <si>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</si>
  <si>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</si>
  <si>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</si>
  <si>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</si>
  <si>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</si>
  <si>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</si>
  <si>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</si>
  <si>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</si>
  <si>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</si>
  <si>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</si>
  <si>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</si>
  <si>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</si>
  <si>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</si>
  <si>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</si>
  <si>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</si>
  <si>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</si>
  <si>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</si>
  <si>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</si>
  <si>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</si>
  <si>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</si>
  <si>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</si>
  <si>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</si>
  <si>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</si>
  <si>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</si>
  <si>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</si>
  <si>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</si>
  <si>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</si>
  <si>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</si>
  <si>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</si>
  <si>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</si>
  <si>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</si>
  <si>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</si>
  <si>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</si>
  <si>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</si>
  <si>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</si>
  <si>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</si>
  <si>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</si>
  <si>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</si>
  <si>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</si>
  <si>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</si>
  <si>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</si>
  <si>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</si>
  <si>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</si>
  <si>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</si>
  <si>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</si>
  <si>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</si>
  <si>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</si>
  <si>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</si>
  <si>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</si>
  <si>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</si>
  <si>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</si>
  <si>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</si>
  <si>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</si>
  <si>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</si>
  <si>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</si>
  <si>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</si>
  <si>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</si>
  <si>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</si>
  <si>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</si>
  <si>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</si>
  <si>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</si>
  <si>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</si>
  <si>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</si>
  <si>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</si>
  <si>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</si>
  <si>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</si>
  <si>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</si>
  <si>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</si>
  <si>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</si>
  <si>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</si>
  <si>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</si>
  <si>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</si>
  <si>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</si>
  <si>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</si>
  <si>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</si>
  <si>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</si>
  <si>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</si>
  <si>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</si>
  <si>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</si>
  <si>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</si>
  <si>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</si>
  <si>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</si>
  <si>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</si>
  <si>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</si>
  <si>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</si>
  <si>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</si>
  <si>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</si>
  <si>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</si>
  <si>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</si>
  <si>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</si>
  <si>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</si>
  <si>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</si>
  <si>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</si>
  <si>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</si>
  <si>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</si>
  <si>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</si>
  <si>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</si>
  <si>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</si>
  <si>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</si>
  <si>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</si>
  <si>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</si>
  <si>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</si>
  <si>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</si>
  <si>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</si>
  <si>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</si>
  <si>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</si>
  <si>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</si>
  <si>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</si>
  <si>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</si>
  <si>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</si>
  <si>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</si>
  <si>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</si>
  <si>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</si>
  <si>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</si>
  <si>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</si>
  <si>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</si>
  <si>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</si>
  <si>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</si>
  <si>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</si>
  <si>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</si>
  <si>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</si>
  <si>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</si>
  <si>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</si>
  <si>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</si>
  <si>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</si>
  <si>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</si>
  <si>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</si>
  <si>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</si>
  <si>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</si>
  <si>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</si>
  <si>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</si>
  <si>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</si>
  <si>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</si>
  <si>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</si>
  <si>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</si>
  <si>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</si>
  <si>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</si>
  <si>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</si>
  <si>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</si>
  <si>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</si>
  <si>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</si>
  <si>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</si>
  <si>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</si>
  <si>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</si>
  <si>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</si>
  <si>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</si>
  <si>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</si>
  <si>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</si>
  <si>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</si>
  <si>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</si>
  <si>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</si>
  <si>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</si>
  <si>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</si>
  <si>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</si>
  <si>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</si>
  <si>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</si>
  <si>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</si>
  <si>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</si>
  <si>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</si>
  <si>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</si>
  <si>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</si>
  <si>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</si>
  <si>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</si>
  <si>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</si>
  <si>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</si>
  <si>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</si>
  <si>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</si>
  <si>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</si>
  <si>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</si>
  <si>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</si>
  <si>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</si>
  <si>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</si>
  <si>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</si>
  <si>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</si>
  <si>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</si>
  <si>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</si>
  <si>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</si>
  <si>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</si>
  <si>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</si>
  <si>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</si>
  <si>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</si>
  <si>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</si>
  <si>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</si>
  <si>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</si>
  <si>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</si>
  <si>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</si>
  <si>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</si>
  <si>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</si>
  <si>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</si>
  <si>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</si>
  <si>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</si>
  <si>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</si>
  <si>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</si>
  <si>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</si>
  <si>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</si>
  <si>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</si>
  <si>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</si>
  <si>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</si>
  <si>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</si>
  <si>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</si>
  <si>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</si>
  <si>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</si>
  <si>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</si>
  <si>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</si>
  <si>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</si>
  <si>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</si>
  <si>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</si>
  <si>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</si>
  <si>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</si>
  <si>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</si>
  <si>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</si>
  <si>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</si>
  <si>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</si>
  <si>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</si>
  <si>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</si>
  <si>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</si>
  <si>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</si>
  <si>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</si>
  <si>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</si>
  <si>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</si>
  <si>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</si>
  <si>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</si>
  <si>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</si>
  <si>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</si>
  <si>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</si>
  <si>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</si>
  <si>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</si>
  <si>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</si>
  <si>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</si>
  <si>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</si>
  <si>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</si>
  <si>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</si>
  <si>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</si>
  <si>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</si>
  <si>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</si>
  <si>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</si>
  <si>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</si>
  <si>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</si>
  <si>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</si>
  <si>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</si>
  <si>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</si>
  <si>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</si>
  <si>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</si>
  <si>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</si>
  <si>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</si>
  <si>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</si>
  <si>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</si>
  <si>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</si>
  <si>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</si>
  <si>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</si>
  <si>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</si>
  <si>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</si>
  <si>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</si>
  <si>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</si>
  <si>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</si>
  <si>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</si>
  <si>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</si>
  <si>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</si>
  <si>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</si>
  <si>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</si>
  <si>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</si>
  <si>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</si>
  <si>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</si>
  <si>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</si>
  <si>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</si>
  <si>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</si>
  <si>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</si>
  <si>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</si>
  <si>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</si>
  <si>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</si>
  <si>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</si>
  <si>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</si>
  <si>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</si>
  <si>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</si>
  <si>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</si>
  <si>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</si>
  <si>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</si>
  <si>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</si>
  <si>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</si>
  <si>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</si>
  <si>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</si>
  <si>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</si>
  <si>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</si>
  <si>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</si>
  <si>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</si>
  <si>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</si>
  <si>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</si>
  <si>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</si>
  <si>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</si>
  <si>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</si>
  <si>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</si>
  <si>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</si>
  <si>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</si>
  <si>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</si>
  <si>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</si>
  <si>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</si>
  <si>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</si>
  <si>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</si>
  <si>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</si>
  <si>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</si>
  <si>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</si>
  <si>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</si>
  <si>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</si>
  <si>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</si>
  <si>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</si>
  <si>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</si>
  <si>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</si>
  <si>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</si>
  <si>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</si>
  <si>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</si>
  <si>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</si>
  <si>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</si>
  <si>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</si>
  <si>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</si>
  <si>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</si>
  <si>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</si>
  <si>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</si>
  <si>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</si>
  <si>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</si>
  <si>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</si>
  <si>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</si>
  <si>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</si>
  <si>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</si>
  <si>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</si>
  <si>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</si>
  <si>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</si>
  <si>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</si>
  <si>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</si>
  <si>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</si>
  <si>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</si>
  <si>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</si>
  <si>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</si>
  <si>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</si>
  <si>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</si>
  <si>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</si>
  <si>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</si>
  <si>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</si>
  <si>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</si>
  <si>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</si>
  <si>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</si>
  <si>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</si>
  <si>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</si>
  <si>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</si>
  <si>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</si>
  <si>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</si>
  <si>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</si>
  <si>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</si>
  <si>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</si>
  <si>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</si>
  <si>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</si>
  <si>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</si>
  <si>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</si>
  <si>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</si>
  <si>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</si>
  <si>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</si>
  <si>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</si>
  <si>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</si>
  <si>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</si>
  <si>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</si>
  <si>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</si>
  <si>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</si>
  <si>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</si>
  <si>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</si>
  <si>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</si>
  <si>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</si>
  <si>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</si>
  <si>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</si>
  <si>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</si>
  <si>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</si>
  <si>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</si>
  <si>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</si>
  <si>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</si>
  <si>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</si>
  <si>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</si>
  <si>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</si>
  <si>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</si>
  <si>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</si>
  <si>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</si>
  <si>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</si>
  <si>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</si>
  <si>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</si>
  <si>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</si>
  <si>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</si>
  <si>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</si>
  <si>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</si>
  <si>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</si>
  <si>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</si>
  <si>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</si>
  <si>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</si>
  <si>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</si>
  <si>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</si>
  <si>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</si>
  <si>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</si>
  <si>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</si>
  <si>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</si>
  <si>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</si>
  <si>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</si>
  <si>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</si>
  <si>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</si>
  <si>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</si>
  <si>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</si>
  <si>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</si>
  <si>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</si>
  <si>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</si>
  <si>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</si>
  <si>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</si>
  <si>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</si>
  <si>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</si>
  <si>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</si>
  <si>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</si>
  <si>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</si>
  <si>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</si>
  <si>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</si>
  <si>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</si>
  <si>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</si>
  <si>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</si>
  <si>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</si>
  <si>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</si>
  <si>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</si>
  <si>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</si>
  <si>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</si>
  <si>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</si>
  <si>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</si>
  <si>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</si>
  <si>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</si>
  <si>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</si>
  <si>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</si>
  <si>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</si>
  <si>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</si>
  <si>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</si>
  <si>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</si>
  <si>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</si>
  <si>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</si>
  <si>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</si>
  <si>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</si>
  <si>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</si>
  <si>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</si>
  <si>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</si>
  <si>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</si>
  <si>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</si>
  <si>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</si>
  <si>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</si>
  <si>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</si>
  <si>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</si>
  <si>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</si>
  <si>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</si>
  <si>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</si>
  <si>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</si>
  <si>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</si>
  <si>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</si>
  <si>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</si>
  <si>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</si>
  <si>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</si>
  <si>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</si>
  <si>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</si>
  <si>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</si>
  <si>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</si>
  <si>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</si>
  <si>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</si>
  <si>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</si>
  <si>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</si>
  <si>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</si>
  <si>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</si>
  <si>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</si>
  <si>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</si>
  <si>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</si>
  <si>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</si>
  <si>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</si>
  <si>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</si>
  <si>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</si>
  <si>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</si>
  <si>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</si>
  <si>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</si>
  <si>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</si>
  <si>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</si>
  <si>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</si>
  <si>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</si>
  <si>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</si>
  <si>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</si>
  <si>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</si>
  <si>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</si>
  <si>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</si>
  <si>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</si>
  <si>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</si>
  <si>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</si>
  <si>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</si>
  <si>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</si>
  <si>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</si>
  <si>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</si>
  <si>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</si>
  <si>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</si>
  <si>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</si>
  <si>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</si>
  <si>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</si>
  <si>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</si>
  <si>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</si>
  <si>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</si>
  <si>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</si>
  <si>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</si>
  <si>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</si>
  <si>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</si>
  <si>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</si>
  <si>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</si>
  <si>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</si>
  <si>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</si>
  <si>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</si>
  <si>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</si>
  <si>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</si>
  <si>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</si>
  <si>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</si>
  <si>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</si>
  <si>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</si>
  <si>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</si>
  <si>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</si>
  <si>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</si>
  <si>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</si>
  <si>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</si>
  <si>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</si>
  <si>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</si>
  <si>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</si>
  <si>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</si>
  <si>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</si>
  <si>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</si>
  <si>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</si>
  <si>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</si>
  <si>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</si>
  <si>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</si>
  <si>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</si>
  <si>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</si>
  <si>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</si>
  <si>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</si>
  <si>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</si>
  <si>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</si>
  <si>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</si>
  <si>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</si>
  <si>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</si>
  <si>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</si>
  <si>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</si>
  <si>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</si>
  <si>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</si>
  <si>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</si>
  <si>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</si>
  <si>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</si>
  <si>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</si>
  <si>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</si>
  <si>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</si>
  <si>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</si>
  <si>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</si>
  <si>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</si>
  <si>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</si>
  <si>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</si>
  <si>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</si>
  <si>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</si>
  <si>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</si>
  <si>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</si>
  <si>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</si>
  <si>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</si>
  <si>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</si>
  <si>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</si>
  <si>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</si>
  <si>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</si>
  <si>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</si>
  <si>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</si>
  <si>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</si>
  <si>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</si>
  <si>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</si>
  <si>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</si>
  <si>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</si>
  <si>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</si>
  <si>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</si>
  <si>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</si>
  <si>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</si>
  <si>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</si>
  <si>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</si>
  <si>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</si>
  <si>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</si>
  <si>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</si>
  <si>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</si>
  <si>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</si>
  <si>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</si>
  <si>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</si>
  <si>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</si>
  <si>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</si>
  <si>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</si>
  <si>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</si>
  <si>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</si>
  <si>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</si>
  <si>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</si>
  <si>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</si>
  <si>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</si>
  <si>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</si>
  <si>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</si>
  <si>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</si>
  <si>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</si>
  <si>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</si>
  <si>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</si>
  <si>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</si>
  <si>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</si>
  <si>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</si>
  <si>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</si>
  <si>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</si>
  <si>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</si>
  <si>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</si>
  <si>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</si>
  <si>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</si>
  <si>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</si>
  <si>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</si>
  <si>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</si>
  <si>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</si>
  <si>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</si>
  <si>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</si>
  <si>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</si>
  <si>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</si>
  <si>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</si>
  <si>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</si>
  <si>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</si>
  <si>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</si>
  <si>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</si>
  <si>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</si>
  <si>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</si>
  <si>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</si>
  <si>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</si>
  <si>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</si>
  <si>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</si>
  <si>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</si>
  <si>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</si>
  <si>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</si>
  <si>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</si>
  <si>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</si>
  <si>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</si>
  <si>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</si>
  <si>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</si>
  <si>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</si>
  <si>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</si>
  <si>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</si>
  <si>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</si>
  <si>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</si>
  <si>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</si>
  <si>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</si>
  <si>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</si>
  <si>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</si>
  <si>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</si>
  <si>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</si>
  <si>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</si>
  <si>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</si>
  <si>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</si>
  <si>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</si>
  <si>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</si>
  <si>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</si>
  <si>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</si>
  <si>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</si>
  <si>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</si>
  <si>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</si>
  <si>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</si>
  <si>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</si>
  <si>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</si>
  <si>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</si>
  <si>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</si>
  <si>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</si>
  <si>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</si>
  <si>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</si>
  <si>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</si>
  <si>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</si>
  <si>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</si>
  <si>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</si>
  <si>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</si>
  <si>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</si>
  <si>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</si>
  <si>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</si>
  <si>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</si>
  <si>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</si>
  <si>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</si>
  <si>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</si>
  <si>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</si>
  <si>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</si>
  <si>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</si>
  <si>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</si>
  <si>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</si>
  <si>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</si>
  <si>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</si>
  <si>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</si>
  <si>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</si>
  <si>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</si>
  <si>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</si>
  <si>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</si>
  <si>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</si>
  <si>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</si>
  <si>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</si>
  <si>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</si>
  <si>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</si>
  <si>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</si>
  <si>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</si>
  <si>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</si>
  <si>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</si>
  <si>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</si>
  <si>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</si>
  <si>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</si>
  <si>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</si>
  <si>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</si>
  <si>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</si>
  <si>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</si>
  <si>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</si>
  <si>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</si>
  <si>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</si>
  <si>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</si>
  <si>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</si>
  <si>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</si>
  <si>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</si>
  <si>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</si>
  <si>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</si>
  <si>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</si>
  <si>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</si>
  <si>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</si>
  <si>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</si>
  <si>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</si>
  <si>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</si>
  <si>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</si>
  <si>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</si>
  <si>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</si>
  <si>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</si>
  <si>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</si>
  <si>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</si>
  <si>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</si>
  <si>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</si>
  <si>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</si>
  <si>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</si>
  <si>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</si>
  <si>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</si>
  <si>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</si>
  <si>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</si>
  <si>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</si>
  <si>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</si>
  <si>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</si>
  <si>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</si>
  <si>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</si>
  <si>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</si>
  <si>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</si>
  <si>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</si>
  <si>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</si>
  <si>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</si>
  <si>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</si>
  <si>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</si>
  <si>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</si>
  <si>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</si>
  <si>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</si>
  <si>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</si>
  <si>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</si>
  <si>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</si>
  <si>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</si>
  <si>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</si>
  <si>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</si>
  <si>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</si>
  <si>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</si>
  <si>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</si>
  <si>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</si>
  <si>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</si>
  <si>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</si>
  <si>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</si>
  <si>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</si>
  <si>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</si>
  <si>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</si>
  <si>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</si>
  <si>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</si>
  <si>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</si>
  <si>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</si>
  <si>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</si>
  <si>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</si>
  <si>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</si>
  <si>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</si>
  <si>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</si>
  <si>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</si>
  <si>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</si>
  <si>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</si>
  <si>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</si>
  <si>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</si>
  <si>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</si>
  <si>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</si>
  <si>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</si>
  <si>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</si>
  <si>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</si>
  <si>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</si>
  <si>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</si>
  <si>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</si>
  <si>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</si>
  <si>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</si>
  <si>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</si>
  <si>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</si>
  <si>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</si>
  <si>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</si>
  <si>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</si>
  <si>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</si>
  <si>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</si>
  <si>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</si>
  <si>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</si>
  <si>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</si>
  <si>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</si>
  <si>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</si>
  <si>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</si>
  <si>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</si>
  <si>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</si>
  <si>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</si>
  <si>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</si>
  <si>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</si>
  <si>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</si>
  <si>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</si>
  <si>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</si>
  <si>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</si>
  <si>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</si>
  <si>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</si>
  <si>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</si>
  <si>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</si>
  <si>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</si>
  <si>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</si>
  <si>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</si>
  <si>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</si>
  <si>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</si>
  <si>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</si>
  <si>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</si>
  <si>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</si>
  <si>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</si>
  <si>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</si>
  <si>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</si>
  <si>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</si>
  <si>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</si>
  <si>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</si>
  <si>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</si>
  <si>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</si>
  <si>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</si>
  <si>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</si>
  <si>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</si>
  <si>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</si>
  <si>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</si>
  <si>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</si>
  <si>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</si>
  <si>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</si>
  <si>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</si>
  <si>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</si>
  <si>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</si>
  <si>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</si>
  <si>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</si>
  <si>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</si>
  <si>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</si>
  <si>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</si>
  <si>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</si>
  <si>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</si>
  <si>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</si>
  <si>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</si>
  <si>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</si>
  <si>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</si>
  <si>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</si>
  <si>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</si>
  <si>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</si>
  <si>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</si>
  <si>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</si>
  <si>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</si>
  <si>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</si>
  <si>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</si>
  <si>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</si>
  <si>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</si>
  <si>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</si>
  <si>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</si>
  <si>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</si>
  <si>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</si>
  <si>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</si>
  <si>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</si>
  <si>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</si>
  <si>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</si>
  <si>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</si>
  <si>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</si>
  <si>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</si>
  <si>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</si>
  <si>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</si>
  <si>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</si>
  <si>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</si>
  <si>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</si>
  <si>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</si>
  <si>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</si>
  <si>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</si>
  <si>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</si>
  <si>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</si>
  <si>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</si>
  <si>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</si>
  <si>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</si>
  <si>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</si>
  <si>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</si>
  <si>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</si>
  <si>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</si>
  <si>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</si>
  <si>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</si>
  <si>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</si>
  <si>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</si>
  <si>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</si>
  <si>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</si>
  <si>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</si>
  <si>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</si>
  <si>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</si>
  <si>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</si>
  <si>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</si>
  <si>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</si>
  <si>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</si>
  <si>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</si>
  <si>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</si>
  <si>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</si>
  <si>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</si>
  <si>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</si>
  <si>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</si>
  <si>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</si>
  <si>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</si>
  <si>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</si>
  <si>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</si>
  <si>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</si>
  <si>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</si>
  <si>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</si>
  <si>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</si>
  <si>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</si>
  <si>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</si>
  <si>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</si>
  <si>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</si>
  <si>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</si>
  <si>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</si>
  <si>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</si>
  <si>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</si>
  <si>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</si>
  <si>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</si>
  <si>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</si>
  <si>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</si>
  <si>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</si>
  <si>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</si>
  <si>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</si>
  <si>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</si>
  <si>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</si>
  <si>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</si>
  <si>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</si>
  <si>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</si>
  <si>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</si>
  <si>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</si>
  <si>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</si>
  <si>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</si>
  <si>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</si>
  <si>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</si>
  <si>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</si>
  <si>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</si>
  <si>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</si>
  <si>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</si>
  <si>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</si>
  <si>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</si>
  <si>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</si>
  <si>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</si>
  <si>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</si>
  <si>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</si>
  <si>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</si>
  <si>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</si>
  <si>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</si>
  <si>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</si>
  <si>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</si>
  <si>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</si>
  <si>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</si>
  <si>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</si>
  <si>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</si>
  <si>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</si>
  <si>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</si>
  <si>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</si>
  <si>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</si>
  <si>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</si>
  <si>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</si>
  <si>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</si>
  <si>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</si>
  <si>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</si>
  <si>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</si>
  <si>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</si>
  <si>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</si>
  <si>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</si>
  <si>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</si>
  <si>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</si>
  <si>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</si>
  <si>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</si>
  <si>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</si>
  <si>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</si>
  <si>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</si>
  <si>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</si>
  <si>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</si>
  <si>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</si>
  <si>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</si>
  <si>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</si>
  <si>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</si>
  <si>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</si>
  <si>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</si>
  <si>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</si>
  <si>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</si>
  <si>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</si>
  <si>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</si>
  <si>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</si>
  <si>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</si>
  <si>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</si>
  <si>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</si>
  <si>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</si>
  <si>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</si>
  <si>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</si>
  <si>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</si>
  <si>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</si>
  <si>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</si>
  <si>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</si>
  <si>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</si>
  <si>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</si>
  <si>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</si>
  <si>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</si>
  <si>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</si>
  <si>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</si>
  <si>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</si>
  <si>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</si>
  <si>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</si>
  <si>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</si>
  <si>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</si>
  <si>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</si>
  <si>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</si>
  <si>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</si>
  <si>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</si>
  <si>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</si>
  <si>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</si>
  <si>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</si>
  <si>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</si>
  <si>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</si>
  <si>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</si>
  <si>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</si>
  <si>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</si>
  <si>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</si>
  <si>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</si>
  <si>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</si>
  <si>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</si>
  <si>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</si>
  <si>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</si>
  <si>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</si>
  <si>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</si>
  <si>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</si>
  <si>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</si>
  <si>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</si>
  <si>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</si>
  <si>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</si>
  <si>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</si>
  <si>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</si>
  <si>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</si>
  <si>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</si>
  <si>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</si>
  <si>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</si>
  <si>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</si>
  <si>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</si>
  <si>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</si>
  <si>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</si>
  <si>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</si>
  <si>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</si>
  <si>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</si>
  <si>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</si>
  <si>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</si>
  <si>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</si>
  <si>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</si>
  <si>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</si>
  <si>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</si>
  <si>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</si>
  <si>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</si>
  <si>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</si>
  <si>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</si>
  <si>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</si>
  <si>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</si>
  <si>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</si>
  <si>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</si>
  <si>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</si>
  <si>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</si>
  <si>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</si>
  <si>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</si>
  <si>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</si>
  <si>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</si>
  <si>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</si>
  <si>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</si>
  <si>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</si>
  <si>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</si>
  <si>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</si>
  <si>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</si>
  <si>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</si>
  <si>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</si>
  <si>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</si>
  <si>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</si>
  <si>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</si>
  <si>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</si>
  <si>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</si>
  <si>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</si>
  <si>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</si>
  <si>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</si>
  <si>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</si>
  <si>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</si>
  <si>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</si>
  <si>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</si>
  <si>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</si>
  <si>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</si>
  <si>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</si>
  <si>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</si>
  <si>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</si>
  <si>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</si>
  <si>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</si>
  <si>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</si>
  <si>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</si>
  <si>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</si>
  <si>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</si>
  <si>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</si>
  <si>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</si>
  <si>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</si>
  <si>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</si>
  <si>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</si>
  <si>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</si>
  <si>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</si>
  <si>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</si>
  <si>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</si>
  <si>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</si>
  <si>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</si>
  <si>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</si>
  <si>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</si>
  <si>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</si>
  <si>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</si>
  <si>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</si>
  <si>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</si>
  <si>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</si>
  <si>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</si>
  <si>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</si>
  <si>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</si>
  <si>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</si>
  <si>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</si>
  <si>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</si>
  <si>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</si>
  <si>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</si>
  <si>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</si>
  <si>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</si>
  <si>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</si>
  <si>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</si>
  <si>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</si>
  <si>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</si>
  <si>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</si>
  <si>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</si>
  <si>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</si>
  <si>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</si>
  <si>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</si>
  <si>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</si>
  <si>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</si>
  <si>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</si>
  <si>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</si>
  <si>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</si>
  <si>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</si>
  <si>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</si>
  <si>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</si>
  <si>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</si>
  <si>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</si>
  <si>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</si>
  <si>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</si>
  <si>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</si>
  <si>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</si>
  <si>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</si>
  <si>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</si>
  <si>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</si>
  <si>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</si>
  <si>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</si>
  <si>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</si>
  <si>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</si>
  <si>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</si>
  <si>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</si>
  <si>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</si>
  <si>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</si>
  <si>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</si>
  <si>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</si>
  <si>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</si>
  <si>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</si>
  <si>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</si>
  <si>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</si>
  <si>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</si>
  <si>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</si>
  <si>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</si>
  <si>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</si>
  <si>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</si>
  <si>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</si>
  <si>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</si>
  <si>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</si>
  <si>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</si>
  <si>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</si>
  <si>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</si>
  <si>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</si>
  <si>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</si>
  <si>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</si>
  <si>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</si>
  <si>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</si>
  <si>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</si>
  <si>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</si>
  <si>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</si>
  <si>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</si>
  <si>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</si>
  <si>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</si>
  <si>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</si>
  <si>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</si>
  <si>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</si>
  <si>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</si>
  <si>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</si>
  <si>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</si>
  <si>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</si>
  <si>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</si>
  <si>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</si>
  <si>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</si>
  <si>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</si>
  <si>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</si>
  <si>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</si>
  <si>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</si>
  <si>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</si>
  <si>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</si>
  <si>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</si>
  <si>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</si>
  <si>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</si>
  <si>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</si>
  <si>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</si>
  <si>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</si>
  <si>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</si>
  <si>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</si>
  <si>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</si>
  <si>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</si>
  <si>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</si>
  <si>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</si>
  <si>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</si>
  <si>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</si>
  <si>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</si>
  <si>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</si>
  <si>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</si>
  <si>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</si>
  <si>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</si>
  <si>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</si>
  <si>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</si>
  <si>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</si>
  <si>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</si>
  <si>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</si>
  <si>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</si>
  <si>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</si>
  <si>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</si>
  <si>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</si>
  <si>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</si>
  <si>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</si>
  <si>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</si>
  <si>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</si>
  <si>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</si>
  <si>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</si>
  <si>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</si>
  <si>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</si>
  <si>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</si>
  <si>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</si>
  <si>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</si>
  <si>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</si>
  <si>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</si>
  <si>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</si>
  <si>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</si>
  <si>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</si>
  <si>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</si>
  <si>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</si>
  <si>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</si>
  <si>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</si>
  <si>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</si>
  <si>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</si>
  <si>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</si>
  <si>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</si>
  <si>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</si>
  <si>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</si>
  <si>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</si>
  <si>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</si>
  <si>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</si>
  <si>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</si>
  <si>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</si>
  <si>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</si>
  <si>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</si>
  <si>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</si>
  <si>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</si>
  <si>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</si>
  <si>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</si>
  <si>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</si>
  <si>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</si>
  <si>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</si>
  <si>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</si>
  <si>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</si>
  <si>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</si>
  <si>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</si>
  <si>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</si>
  <si>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</si>
  <si>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</si>
  <si>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</si>
  <si>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</si>
  <si>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</si>
  <si>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</si>
  <si>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</si>
  <si>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</si>
  <si>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</si>
  <si>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</si>
  <si>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</si>
  <si>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</si>
  <si>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</si>
  <si>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</si>
  <si>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</si>
  <si>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</si>
  <si>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</si>
  <si>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</si>
  <si>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</si>
  <si>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</si>
  <si>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</si>
  <si>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</si>
  <si>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</si>
  <si>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</si>
  <si>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</si>
  <si>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</si>
  <si>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</si>
  <si>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</si>
  <si>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</si>
  <si>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</si>
  <si>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</si>
  <si>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</si>
  <si>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</si>
  <si>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</si>
  <si>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</si>
  <si>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</si>
  <si>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</si>
  <si>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</si>
  <si>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</si>
  <si>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</si>
  <si>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</si>
  <si>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</si>
  <si>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</si>
  <si>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</si>
  <si>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</si>
  <si>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</si>
  <si>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</si>
  <si>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</si>
  <si>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</si>
  <si>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</si>
  <si>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</si>
  <si>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</si>
  <si>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</si>
  <si>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</si>
  <si>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</si>
  <si>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</si>
  <si>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</si>
  <si>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</si>
  <si>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</si>
  <si>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</si>
  <si>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</si>
  <si>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</si>
  <si>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</si>
  <si>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</si>
  <si>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</si>
  <si>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</si>
  <si>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</si>
  <si>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</si>
  <si>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</si>
  <si>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</si>
  <si>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</si>
  <si>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</si>
  <si>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</si>
  <si>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</si>
  <si>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</si>
  <si>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</si>
  <si>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</si>
  <si>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</si>
  <si>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</si>
  <si>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</si>
  <si>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</si>
  <si>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</si>
  <si>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</si>
  <si>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</si>
  <si>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</si>
  <si>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</si>
  <si>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</si>
  <si>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</si>
  <si>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</si>
  <si>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</si>
  <si>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</si>
  <si>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</si>
  <si>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</si>
  <si>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</si>
  <si>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</si>
  <si>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</si>
  <si>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</si>
  <si>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</si>
  <si>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</si>
  <si>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</si>
  <si>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</si>
  <si>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</si>
  <si>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</si>
  <si>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</si>
  <si>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</si>
  <si>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</si>
  <si>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</si>
  <si>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</si>
  <si>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</si>
  <si>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</si>
  <si>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</si>
  <si>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</si>
  <si>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</si>
  <si>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</si>
  <si>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</si>
  <si>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</si>
  <si>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</si>
  <si>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</si>
  <si>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</si>
  <si>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</si>
  <si>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</si>
  <si>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</si>
  <si>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</si>
  <si>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</si>
  <si>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</si>
  <si>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</si>
  <si>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</si>
  <si>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</si>
  <si>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</si>
  <si>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</si>
  <si>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</si>
  <si>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</si>
  <si>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</si>
  <si>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</si>
  <si>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</si>
  <si>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</si>
  <si>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</si>
  <si>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</si>
  <si>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</si>
  <si>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</si>
  <si>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</si>
  <si>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</si>
  <si>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</si>
  <si>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</si>
  <si>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</si>
  <si>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</si>
  <si>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</si>
  <si>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</si>
  <si>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</si>
  <si>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</si>
  <si>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</si>
  <si>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</si>
  <si>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</si>
  <si>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</si>
  <si>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</si>
  <si>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</si>
  <si>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</si>
  <si>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</si>
  <si>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</si>
  <si>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</si>
  <si>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</si>
  <si>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</si>
  <si>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</si>
  <si>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</si>
  <si>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</si>
  <si>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</si>
  <si>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</si>
  <si>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</si>
  <si>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</si>
  <si>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</si>
  <si>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</si>
  <si>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</si>
  <si>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</si>
  <si>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</si>
  <si>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</si>
  <si>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</si>
  <si>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</si>
  <si>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</si>
  <si>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</si>
  <si>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</si>
  <si>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</si>
  <si>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</si>
  <si>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</si>
  <si>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</si>
  <si>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</si>
  <si>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</si>
  <si>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</si>
  <si>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</si>
  <si>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</si>
  <si>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</si>
  <si>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</si>
  <si>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</si>
  <si>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</si>
  <si>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</si>
  <si>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</si>
  <si>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</si>
  <si>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</si>
  <si>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</si>
  <si>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</si>
  <si>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</si>
  <si>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</si>
  <si>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</si>
  <si>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</si>
  <si>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</si>
  <si>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</si>
  <si>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</si>
  <si>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</si>
  <si>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</si>
  <si>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</si>
  <si>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</si>
  <si>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</si>
  <si>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</si>
  <si>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</si>
  <si>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</si>
  <si>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</si>
  <si>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</si>
  <si>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</si>
  <si>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</si>
  <si>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</si>
  <si>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</si>
  <si>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</si>
  <si>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</si>
  <si>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</si>
  <si>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</si>
  <si>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</si>
  <si>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</si>
  <si>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</si>
  <si>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</si>
  <si>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</si>
  <si>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</si>
  <si>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</si>
  <si>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</si>
  <si>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</si>
  <si>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</si>
  <si>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</si>
  <si>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</si>
  <si>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</si>
  <si>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</si>
  <si>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</si>
  <si>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</si>
  <si>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</si>
  <si>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</si>
  <si>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</si>
  <si>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</si>
  <si>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</si>
  <si>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</si>
  <si>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</si>
  <si>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</si>
  <si>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</si>
  <si>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</si>
  <si>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</si>
  <si>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</si>
  <si>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</si>
  <si>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</si>
  <si>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</si>
  <si>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</si>
  <si>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</si>
  <si>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</si>
  <si>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</si>
  <si>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</si>
  <si>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</si>
  <si>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</si>
  <si>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</si>
  <si>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</si>
  <si>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</si>
  <si>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</si>
  <si>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</si>
  <si>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</si>
  <si>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</si>
  <si>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</si>
  <si>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</si>
  <si>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</si>
  <si>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</si>
  <si>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</si>
  <si>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</si>
  <si>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</si>
  <si>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</si>
  <si>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</si>
  <si>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</si>
  <si>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</si>
  <si>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</si>
  <si>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</si>
  <si>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</si>
  <si>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</si>
  <si>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</si>
  <si>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</si>
  <si>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</si>
  <si>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</si>
  <si>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</si>
  <si>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</si>
  <si>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</si>
  <si>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</si>
  <si>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</si>
  <si>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</si>
  <si>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</si>
  <si>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</si>
  <si>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</si>
  <si>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</si>
  <si>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</si>
  <si>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</si>
  <si>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</si>
  <si>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</si>
  <si>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</si>
  <si>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</si>
  <si>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</si>
  <si>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</si>
  <si>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</si>
  <si>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</si>
  <si>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</si>
  <si>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</si>
  <si>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</si>
  <si>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</si>
  <si>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</si>
  <si>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</si>
  <si>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</si>
  <si>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</si>
  <si>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</si>
  <si>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</si>
  <si>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</si>
  <si>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</si>
  <si>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</si>
  <si>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</si>
  <si>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</si>
  <si>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</si>
  <si>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</si>
  <si>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</si>
  <si>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</si>
  <si>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</si>
  <si>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</si>
  <si>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</si>
  <si>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</si>
  <si>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</si>
  <si>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</si>
  <si>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</si>
  <si>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</si>
  <si>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</si>
  <si>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</si>
  <si>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</si>
  <si>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</si>
  <si>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</si>
  <si>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</si>
  <si>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</si>
  <si>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</si>
  <si>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</si>
  <si>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</si>
  <si>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</si>
  <si>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</si>
  <si>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</si>
  <si>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</si>
  <si>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</si>
  <si>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</si>
  <si>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</si>
  <si>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</si>
  <si>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</si>
  <si>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</si>
  <si>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</si>
  <si>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</si>
  <si>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</si>
  <si>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</si>
  <si>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</si>
  <si>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</si>
  <si>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</si>
  <si>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</si>
  <si>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</si>
  <si>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</si>
  <si>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</si>
  <si>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</si>
  <si>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</si>
  <si>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</si>
  <si>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</si>
  <si>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</si>
  <si>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</si>
  <si>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</si>
  <si>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</si>
  <si>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</si>
  <si>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</si>
  <si>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</si>
  <si>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</si>
  <si>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</si>
  <si>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</si>
  <si>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</si>
  <si>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</si>
  <si>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</si>
  <si>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</si>
  <si>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</si>
  <si>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</si>
  <si>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</si>
  <si>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</si>
  <si>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</si>
  <si>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</si>
  <si>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</si>
  <si>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</si>
  <si>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</si>
  <si>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</si>
  <si>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</si>
  <si>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</si>
  <si>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</si>
  <si>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</si>
  <si>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</si>
  <si>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</si>
  <si>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</si>
  <si>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</si>
  <si>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</si>
  <si>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</si>
  <si>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</si>
  <si>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</si>
  <si>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</si>
  <si>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</si>
  <si>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</si>
  <si>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</si>
  <si>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</si>
  <si>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</si>
  <si>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</si>
  <si>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</si>
  <si>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</si>
  <si>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</si>
  <si>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</si>
  <si>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</si>
  <si>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</si>
  <si>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</si>
  <si>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</si>
  <si>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</si>
  <si>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</si>
  <si>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</si>
  <si>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</si>
  <si>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</si>
  <si>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</si>
  <si>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</si>
  <si>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</si>
  <si>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</si>
  <si>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</si>
  <si>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</si>
  <si>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</si>
  <si>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</si>
  <si>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</si>
  <si>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</si>
  <si>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</si>
  <si>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</si>
  <si>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</si>
  <si>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</si>
  <si>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</si>
  <si>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</si>
  <si>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</si>
  <si>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</si>
  <si>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</si>
  <si>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</si>
  <si>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</si>
  <si>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</si>
  <si>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</si>
  <si>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</si>
  <si>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</si>
  <si>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</si>
  <si>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</si>
  <si>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</si>
  <si>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</si>
  <si>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</si>
  <si>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</si>
  <si>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</si>
  <si>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</si>
  <si>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</si>
  <si>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</si>
  <si>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</si>
  <si>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</si>
  <si>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</si>
  <si>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</si>
  <si>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</si>
  <si>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</si>
  <si>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</si>
  <si>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</si>
  <si>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</si>
  <si>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</si>
  <si>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</si>
  <si>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</si>
  <si>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</si>
  <si>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</si>
  <si>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</si>
  <si>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</si>
  <si>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</si>
  <si>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</si>
  <si>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</si>
  <si>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</si>
  <si>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</si>
  <si>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</si>
  <si>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</si>
  <si>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</si>
  <si>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</si>
  <si>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</si>
  <si>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</si>
  <si>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</si>
  <si>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</si>
  <si>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</si>
  <si>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</si>
  <si>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</si>
  <si>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</si>
  <si>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</si>
  <si>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</si>
  <si>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</si>
  <si>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</si>
  <si>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</si>
  <si>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</si>
  <si>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</si>
  <si>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</si>
  <si>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</si>
  <si>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</si>
  <si>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</si>
  <si>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</si>
  <si>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</si>
  <si>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</si>
  <si>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</si>
  <si>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</si>
  <si>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</si>
  <si>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</si>
  <si>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</si>
  <si>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</si>
  <si>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</si>
  <si>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</si>
  <si>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</si>
  <si>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</si>
  <si>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</si>
  <si>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</si>
  <si>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</si>
  <si>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</si>
  <si>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</si>
  <si>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</si>
  <si>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</si>
  <si>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</si>
  <si>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</si>
  <si>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</si>
  <si>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</si>
  <si>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</si>
  <si>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</si>
  <si>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</si>
  <si>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</si>
  <si>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</si>
  <si>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</si>
  <si>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</si>
  <si>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</si>
  <si>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</si>
  <si>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</si>
  <si>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</si>
  <si>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</si>
  <si>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</si>
  <si>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</si>
  <si>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</si>
  <si>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</si>
  <si>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</si>
  <si>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</si>
  <si>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</si>
  <si>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</si>
  <si>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</si>
  <si>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</si>
  <si>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</si>
  <si>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</si>
  <si>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</si>
  <si>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</si>
  <si>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</si>
  <si>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</si>
  <si>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</si>
  <si>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</si>
  <si>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</si>
  <si>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</si>
  <si>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</si>
  <si>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</si>
  <si>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</si>
  <si>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</si>
  <si>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</si>
  <si>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</si>
  <si>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</si>
  <si>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</si>
  <si>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</si>
  <si>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</si>
  <si>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</si>
  <si>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</si>
  <si>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</si>
  <si>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</si>
  <si>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</si>
  <si>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</si>
  <si>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</si>
  <si>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</si>
  <si>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</si>
  <si>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</si>
  <si>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</si>
  <si>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</si>
  <si>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</si>
  <si>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</si>
  <si>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</si>
  <si>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</si>
  <si>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</si>
  <si>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</si>
  <si>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</si>
  <si>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</si>
  <si>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</si>
  <si>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</si>
  <si>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</si>
  <si>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</si>
  <si>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</si>
  <si>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</si>
  <si>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</si>
  <si>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</si>
  <si>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</si>
  <si>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</si>
  <si>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</si>
  <si>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</si>
  <si>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</si>
  <si>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</si>
  <si>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</si>
  <si>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</si>
  <si>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</si>
  <si>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</si>
  <si>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</si>
  <si>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</si>
  <si>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</si>
  <si>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</si>
  <si>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</si>
  <si>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</si>
  <si>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</si>
  <si>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</si>
  <si>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</si>
  <si>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</si>
  <si>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</si>
  <si>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</si>
  <si>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</si>
  <si>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</si>
  <si>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</si>
  <si>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</si>
  <si>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</si>
  <si>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</si>
  <si>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</si>
  <si>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</si>
  <si>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</si>
  <si>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</si>
  <si>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</si>
  <si>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</si>
  <si>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</si>
  <si>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</si>
  <si>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</si>
  <si>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</si>
  <si>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</si>
  <si>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</si>
  <si>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</si>
  <si>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</si>
  <si>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</si>
  <si>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</si>
  <si>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</si>
  <si>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</si>
  <si>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</si>
  <si>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</si>
  <si>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</si>
  <si>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</si>
  <si>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</si>
  <si>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</si>
  <si>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</si>
  <si>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</si>
  <si>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</si>
  <si>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</si>
  <si>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</si>
  <si>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</si>
  <si>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</si>
  <si>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</si>
  <si>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</si>
  <si>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</si>
  <si>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</si>
  <si>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</si>
  <si>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</si>
  <si>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</si>
  <si>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</si>
  <si>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</si>
  <si>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</si>
  <si>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</si>
  <si>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</si>
  <si>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</si>
  <si>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</si>
  <si>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</si>
  <si>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</si>
  <si>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</si>
  <si>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</si>
  <si>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</si>
  <si>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</si>
  <si>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</si>
  <si>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</si>
  <si>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</si>
  <si>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</si>
  <si>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</si>
  <si>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</si>
  <si>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</si>
  <si>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</si>
  <si>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</si>
  <si>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</si>
  <si>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</si>
  <si>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</si>
  <si>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</si>
  <si>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</si>
  <si>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</si>
  <si>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</si>
  <si>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</si>
  <si>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</si>
  <si>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</si>
  <si>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</si>
  <si>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</si>
  <si>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</si>
  <si>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</si>
  <si>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</si>
  <si>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</si>
  <si>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</si>
  <si>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</si>
  <si>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</si>
  <si>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</si>
  <si>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</si>
  <si>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</si>
  <si>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</si>
  <si>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</si>
  <si>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</si>
  <si>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</si>
  <si>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</si>
  <si>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</si>
  <si>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</si>
  <si>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</si>
  <si>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</si>
  <si>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</si>
  <si>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</si>
  <si>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</si>
  <si>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</si>
  <si>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</si>
  <si>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</si>
  <si>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</si>
  <si>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</si>
  <si>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</si>
  <si>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</si>
  <si>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</si>
  <si>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</si>
  <si>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</si>
  <si>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</si>
  <si>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</si>
  <si>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</si>
  <si>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</si>
  <si>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</si>
  <si>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</si>
  <si>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</si>
  <si>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</si>
  <si>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</si>
  <si>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</si>
  <si>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</si>
  <si>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</si>
  <si>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</si>
  <si>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</si>
  <si>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</si>
  <si>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</si>
  <si>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</si>
  <si>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</si>
  <si>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</si>
  <si>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</si>
  <si>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</si>
  <si>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</si>
  <si>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</si>
  <si>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</si>
  <si>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</si>
  <si>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</si>
  <si>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</si>
  <si>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</si>
  <si>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</si>
  <si>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</si>
  <si>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</si>
  <si>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</si>
  <si>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</si>
  <si>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</si>
  <si>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</si>
  <si>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</si>
  <si>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</si>
  <si>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</si>
  <si>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</si>
  <si>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</si>
  <si>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</si>
  <si>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</si>
  <si>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</si>
  <si>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</si>
  <si>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</si>
  <si>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</si>
  <si>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</si>
  <si>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</si>
  <si>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</si>
  <si>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</si>
  <si>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</si>
  <si>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</si>
  <si>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</si>
  <si>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</si>
  <si>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</si>
  <si>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</si>
  <si>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</si>
  <si>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</si>
  <si>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</si>
  <si>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</si>
  <si>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</si>
  <si>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</si>
  <si>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</si>
  <si>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</si>
  <si>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</si>
  <si>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</si>
  <si>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</si>
  <si>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</si>
  <si>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</si>
  <si>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</si>
  <si>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</si>
  <si>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</si>
  <si>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</si>
  <si>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</si>
  <si>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</si>
  <si>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</si>
  <si>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</si>
  <si>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</si>
  <si>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</si>
  <si>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</si>
  <si>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</si>
  <si>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</si>
  <si>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</si>
  <si>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</si>
  <si>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</si>
  <si>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</si>
  <si>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</si>
  <si>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</si>
  <si>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</si>
  <si>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</si>
  <si>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</si>
  <si>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</si>
  <si>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</si>
  <si>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</si>
  <si>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</si>
  <si>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</si>
  <si>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</si>
  <si>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</si>
  <si>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</si>
  <si>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</si>
  <si>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</si>
  <si>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</si>
  <si>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</si>
  <si>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</si>
  <si>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</si>
  <si>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</si>
  <si>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</si>
  <si>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</si>
  <si>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</si>
  <si>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</si>
  <si>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</si>
  <si>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</si>
  <si>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</si>
  <si>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</si>
  <si>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</si>
  <si>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</si>
  <si>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</si>
  <si>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</si>
  <si>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</si>
  <si>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</si>
  <si>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</si>
  <si>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</si>
  <si>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</si>
  <si>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</si>
  <si>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</si>
  <si>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</si>
  <si>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</si>
  <si>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</si>
  <si>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</si>
  <si>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</si>
  <si>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</si>
  <si>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</si>
  <si>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</si>
  <si>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</si>
  <si>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</si>
  <si>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</si>
  <si>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</si>
  <si>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</si>
  <si>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</si>
  <si>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</si>
  <si>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</si>
  <si>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</si>
  <si>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</si>
  <si>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</si>
  <si>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</si>
  <si>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</si>
  <si>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</si>
  <si>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</si>
  <si>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</si>
  <si>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</si>
  <si>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</si>
  <si>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</si>
  <si>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</si>
  <si>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</si>
  <si>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</si>
  <si>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</si>
  <si>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</si>
  <si>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</si>
  <si>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</si>
  <si>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</si>
  <si>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</si>
  <si>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</si>
  <si>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</si>
  <si>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</si>
  <si>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</si>
  <si>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</si>
  <si>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</si>
  <si>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</si>
  <si>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</si>
  <si>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</si>
  <si>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</si>
  <si>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</si>
  <si>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</si>
  <si>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</si>
  <si>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</si>
  <si>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</si>
  <si>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</si>
  <si>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</si>
  <si>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</si>
  <si>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</si>
  <si>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</si>
  <si>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</si>
  <si>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</si>
  <si>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</si>
  <si>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</si>
  <si>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</si>
  <si>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</si>
  <si>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</si>
  <si>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</si>
  <si>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</si>
  <si>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</si>
  <si>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</si>
  <si>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</si>
  <si>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</si>
  <si>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</si>
  <si>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</si>
  <si>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</si>
  <si>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</si>
  <si>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</si>
  <si>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</si>
  <si>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</si>
  <si>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</si>
  <si>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</si>
  <si>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</si>
  <si>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</si>
  <si>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</si>
  <si>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</si>
  <si>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</si>
  <si>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</si>
  <si>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</si>
  <si>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</si>
  <si>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</si>
  <si>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</si>
  <si>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</si>
  <si>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</si>
  <si>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</si>
  <si>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</si>
  <si>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</si>
  <si>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</si>
  <si>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</si>
  <si>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</si>
  <si>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</si>
  <si>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</si>
  <si>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</si>
  <si>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</si>
  <si>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</si>
  <si>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</si>
  <si>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</si>
  <si>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</si>
  <si>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</si>
  <si>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</si>
  <si>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</si>
  <si>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</si>
  <si>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</si>
  <si>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</si>
  <si>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</si>
  <si>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</si>
  <si>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</si>
  <si>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</si>
  <si>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</si>
  <si>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</si>
  <si>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</si>
  <si>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</si>
  <si>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</si>
  <si>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</si>
  <si>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</si>
  <si>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</si>
  <si>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</si>
  <si>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</si>
  <si>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</si>
  <si>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</si>
  <si>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</si>
  <si>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</si>
  <si>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</si>
  <si>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</si>
  <si>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</si>
  <si>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</si>
  <si>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</si>
  <si>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</si>
  <si>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</si>
  <si>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</si>
  <si>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</si>
  <si>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</si>
  <si>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</si>
  <si>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</si>
  <si>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</si>
  <si>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</si>
  <si>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</si>
  <si>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</si>
  <si>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</si>
  <si>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</si>
  <si>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</si>
  <si>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</si>
  <si>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</si>
  <si>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</si>
  <si>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</si>
  <si>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</si>
  <si>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</si>
  <si>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</si>
  <si>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</si>
  <si>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</si>
  <si>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</si>
  <si>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</si>
  <si>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</si>
  <si>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</si>
  <si>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</si>
  <si>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</si>
  <si>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</si>
  <si>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</si>
  <si>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</si>
  <si>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</si>
  <si>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</si>
  <si>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</si>
  <si>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</si>
  <si>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</si>
  <si>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</si>
  <si>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</si>
  <si>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</si>
  <si>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</si>
  <si>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</si>
  <si>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</si>
  <si>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</si>
  <si>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</si>
  <si>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</si>
  <si>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</si>
  <si>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</si>
  <si>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</si>
  <si>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</si>
  <si>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</si>
  <si>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</si>
  <si>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</si>
  <si>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</si>
  <si>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</si>
  <si>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</si>
  <si>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</si>
  <si>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</si>
  <si>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</si>
  <si>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</si>
  <si>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</si>
  <si>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</si>
  <si>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</si>
  <si>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</si>
  <si>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</si>
  <si>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</si>
  <si>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</si>
  <si>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</si>
  <si>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</si>
  <si>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</si>
  <si>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</si>
  <si>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</si>
  <si>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</si>
  <si>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</si>
  <si>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</si>
  <si>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</si>
  <si>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</si>
  <si>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</si>
  <si>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</si>
  <si>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</si>
  <si>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</si>
  <si>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</si>
  <si>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</si>
  <si>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</si>
  <si>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</si>
  <si>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</si>
  <si>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</si>
  <si>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</si>
  <si>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</si>
  <si>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</si>
  <si>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</si>
  <si>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</si>
  <si>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</si>
  <si>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</si>
  <si>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</si>
  <si>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</si>
  <si>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</si>
  <si>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</si>
  <si>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</si>
  <si>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</si>
  <si>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</si>
  <si>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</si>
  <si>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</si>
  <si>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</si>
  <si>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</si>
  <si>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</si>
  <si>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</si>
  <si>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</si>
  <si>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</si>
  <si>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</si>
  <si>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</si>
  <si>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</si>
  <si>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</si>
  <si>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</si>
  <si>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</si>
  <si>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</si>
  <si>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</si>
  <si>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</si>
  <si>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</si>
  <si>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</si>
  <si>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</si>
  <si>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</si>
  <si>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</si>
  <si>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</si>
  <si>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</si>
  <si>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</si>
  <si>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</si>
  <si>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</si>
  <si>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</si>
  <si>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</si>
  <si>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</si>
  <si>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</si>
  <si>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</si>
  <si>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</si>
  <si>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</si>
  <si>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</si>
  <si>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</si>
  <si>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</si>
  <si>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</si>
  <si>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</si>
  <si>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</si>
  <si>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</si>
  <si>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</si>
  <si>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</si>
  <si>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</si>
  <si>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</si>
  <si>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</si>
  <si>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</si>
  <si>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</si>
  <si>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</si>
  <si>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</si>
  <si>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</si>
  <si>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</si>
  <si>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</si>
  <si>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</si>
  <si>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</si>
  <si>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</si>
  <si>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</si>
  <si>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</si>
  <si>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</si>
  <si>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</si>
  <si>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</si>
  <si>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</si>
  <si>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</si>
  <si>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</si>
  <si>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</si>
  <si>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</si>
  <si>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</si>
  <si>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</si>
  <si>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</si>
  <si>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</si>
  <si>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</si>
  <si>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</si>
  <si>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</si>
  <si>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</si>
  <si>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</si>
  <si>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</si>
  <si>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</si>
  <si>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</si>
  <si>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</si>
  <si>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</si>
  <si>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</si>
  <si>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</si>
  <si>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</si>
  <si>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</si>
  <si>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</si>
  <si>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</si>
  <si>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</si>
  <si>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</si>
  <si>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</si>
  <si>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</si>
  <si>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</si>
  <si>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</si>
  <si>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</si>
  <si>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</si>
  <si>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</si>
  <si>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</si>
  <si>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</si>
  <si>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</si>
  <si>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</si>
  <si>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</si>
  <si>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</si>
  <si>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</si>
  <si>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</si>
  <si>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</si>
  <si>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</si>
  <si>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</si>
  <si>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</si>
  <si>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</si>
  <si>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</si>
  <si>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</si>
  <si>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</si>
  <si>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</si>
  <si>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</si>
  <si>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</si>
  <si>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</si>
  <si>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</si>
  <si>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</si>
  <si>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</si>
  <si>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</si>
  <si>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</si>
  <si>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</si>
  <si>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</si>
  <si>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</si>
  <si>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</si>
  <si>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</si>
  <si>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</si>
  <si>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</si>
  <si>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</si>
  <si>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</si>
  <si>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</si>
  <si>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</si>
  <si>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</si>
  <si>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</si>
  <si>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</si>
  <si>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</si>
  <si>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</si>
  <si>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</si>
  <si>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</si>
  <si>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</si>
  <si>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</si>
  <si>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</si>
  <si>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</si>
  <si>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</si>
  <si>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</si>
  <si>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</si>
  <si>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</si>
  <si>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</si>
  <si>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</si>
  <si>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</si>
  <si>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</si>
  <si>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</si>
  <si>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</si>
  <si>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</si>
  <si>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</si>
  <si>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</si>
  <si>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</si>
  <si>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</si>
  <si>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</si>
  <si>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</si>
  <si>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</si>
  <si>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</si>
  <si>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</si>
  <si>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</si>
  <si>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</si>
  <si>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</si>
  <si>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</si>
  <si>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</si>
  <si>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</si>
  <si>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</si>
  <si>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</si>
  <si>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</si>
  <si>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</si>
  <si>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</si>
  <si>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</si>
  <si>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</si>
  <si>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</si>
  <si>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</si>
  <si>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</si>
  <si>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</si>
  <si>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</si>
  <si>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</si>
  <si>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</si>
  <si>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</si>
  <si>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</si>
  <si>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</si>
  <si>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</si>
  <si>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</si>
  <si>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</si>
  <si>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</si>
  <si>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</si>
  <si>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</si>
  <si>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</si>
  <si>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</si>
  <si>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</si>
  <si>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</si>
  <si>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</si>
  <si>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</si>
  <si>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</si>
  <si>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</si>
  <si>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</si>
  <si>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</si>
  <si>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</si>
  <si>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</si>
  <si>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</si>
  <si>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</si>
  <si>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</si>
  <si>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</si>
  <si>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</si>
  <si>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</si>
  <si>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</si>
  <si>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</si>
  <si>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</si>
  <si>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</si>
  <si>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</si>
  <si>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</si>
  <si>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</si>
  <si>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</si>
  <si>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</si>
  <si>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</si>
  <si>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</si>
  <si>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</si>
  <si>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</si>
  <si>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</si>
  <si>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</si>
  <si>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</si>
  <si>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</si>
  <si>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</si>
  <si>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</si>
  <si>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</si>
  <si>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</si>
  <si>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</si>
  <si>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</si>
  <si>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</si>
  <si>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</si>
  <si>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</si>
  <si>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</si>
  <si>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</si>
  <si>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</si>
  <si>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</si>
  <si>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</si>
  <si>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</si>
  <si>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</si>
  <si>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</si>
  <si>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</si>
  <si>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</si>
  <si>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</si>
  <si>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</si>
  <si>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</si>
  <si>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</si>
  <si>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</si>
  <si>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</si>
  <si>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</si>
  <si>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</si>
  <si>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</si>
  <si>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</si>
  <si>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</si>
  <si>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</si>
  <si>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</si>
  <si>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</si>
  <si>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</si>
  <si>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</si>
  <si>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</si>
  <si>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</si>
  <si>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</si>
  <si>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</si>
  <si>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</si>
  <si>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</si>
  <si>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</si>
  <si>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</si>
  <si>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</si>
  <si>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</si>
  <si>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</si>
  <si>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</si>
  <si>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</si>
  <si>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</si>
  <si>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</si>
  <si>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</si>
  <si>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</si>
  <si>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</si>
  <si>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</si>
  <si>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</si>
  <si>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</si>
  <si>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</si>
  <si>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</si>
  <si>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</si>
  <si>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</si>
  <si>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</si>
  <si>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</si>
  <si>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</si>
  <si>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</si>
  <si>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</si>
  <si>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</si>
  <si>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</si>
  <si>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</si>
  <si>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</si>
  <si>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</si>
  <si>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</si>
  <si>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</si>
  <si>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</si>
  <si>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</si>
  <si>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</si>
  <si>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</si>
  <si>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</si>
  <si>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</si>
  <si>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</si>
  <si>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</si>
  <si>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</si>
  <si>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</si>
  <si>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</si>
  <si>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</si>
  <si>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</si>
  <si>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</si>
  <si>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</si>
  <si>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</si>
  <si>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</si>
  <si>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</si>
  <si>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</si>
  <si>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</si>
  <si>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</si>
  <si>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</si>
  <si>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</si>
  <si>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</si>
  <si>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</si>
  <si>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</si>
  <si>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</si>
  <si>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</si>
  <si>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</si>
  <si>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</si>
  <si>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</si>
  <si>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</si>
  <si>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</si>
  <si>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</si>
  <si>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</si>
  <si>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</si>
  <si>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</si>
  <si>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</si>
  <si>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</si>
  <si>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</si>
  <si>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</si>
  <si>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</si>
  <si>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</si>
  <si>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</si>
  <si>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</si>
  <si>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</si>
  <si>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</si>
  <si>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</si>
  <si>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</si>
  <si>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</si>
  <si>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</si>
  <si>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</si>
  <si>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</si>
  <si>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</si>
  <si>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</si>
  <si>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</si>
  <si>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</si>
  <si>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</si>
  <si>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</si>
  <si>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</si>
  <si>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</si>
  <si>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</si>
  <si>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</si>
  <si>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</si>
  <si>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</si>
  <si>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</si>
  <si>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</si>
  <si>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</si>
  <si>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</si>
  <si>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</si>
  <si>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</si>
  <si>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</si>
  <si>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</si>
  <si>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</si>
  <si>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</si>
  <si>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</si>
  <si>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</si>
  <si>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</si>
  <si>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</si>
  <si>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</si>
  <si>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</si>
  <si>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</si>
  <si>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</si>
  <si>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</si>
  <si>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</si>
  <si>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</si>
  <si>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</si>
  <si>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</si>
  <si>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</si>
  <si>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</si>
  <si>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</si>
  <si>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</si>
  <si>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</si>
  <si>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</si>
  <si>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</si>
  <si>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</si>
  <si>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</si>
  <si>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</si>
  <si>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</si>
  <si>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</si>
  <si>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</si>
  <si>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</si>
  <si>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</si>
  <si>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</si>
  <si>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</si>
  <si>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</si>
  <si>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</si>
  <si>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</si>
  <si>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</si>
  <si>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</si>
  <si>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</si>
  <si>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</si>
  <si>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</si>
  <si>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</si>
  <si>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</si>
  <si>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</si>
  <si>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</si>
  <si>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</si>
  <si>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</si>
  <si>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</si>
  <si>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</si>
  <si>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</si>
  <si>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</si>
  <si>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</si>
  <si>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</si>
  <si>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</si>
  <si>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</si>
  <si>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</si>
  <si>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</si>
  <si>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</si>
  <si>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</si>
  <si>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</si>
  <si>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</si>
  <si>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</si>
  <si>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</si>
  <si>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</si>
  <si>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</si>
  <si>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</si>
  <si>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</si>
  <si>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</si>
  <si>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</si>
  <si>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</si>
  <si>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</si>
  <si>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</si>
  <si>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</si>
  <si>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</si>
  <si>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</si>
  <si>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</si>
  <si>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</si>
  <si>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</si>
  <si>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</si>
  <si>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</si>
  <si>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</si>
  <si>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</si>
  <si>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</si>
  <si>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</si>
  <si>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</si>
  <si>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</si>
  <si>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</si>
  <si>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</si>
  <si>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</si>
  <si>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</si>
  <si>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</si>
  <si>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</si>
  <si>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</si>
  <si>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</si>
  <si>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</si>
  <si>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</si>
  <si>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</si>
  <si>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</si>
  <si>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</si>
  <si>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</si>
  <si>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</si>
  <si>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</si>
  <si>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</si>
  <si>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</si>
  <si>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</si>
  <si>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</si>
  <si>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</si>
  <si>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</si>
  <si>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</si>
  <si>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</si>
  <si>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</si>
  <si>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</si>
  <si>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</si>
  <si>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</si>
  <si>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</si>
  <si>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</si>
  <si>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</si>
  <si>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</si>
  <si>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</si>
  <si>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</si>
  <si>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</si>
  <si>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</si>
  <si>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</si>
  <si>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</si>
  <si>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</si>
  <si>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</si>
  <si>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</si>
  <si>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</si>
  <si>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</si>
  <si>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</si>
  <si>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</si>
  <si>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</si>
  <si>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</si>
  <si>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</si>
  <si>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</si>
  <si>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</si>
  <si>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</si>
  <si>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</si>
  <si>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</si>
  <si>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</si>
  <si>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</si>
  <si>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</si>
  <si>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</si>
  <si>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</si>
  <si>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</si>
  <si>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</si>
  <si>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</si>
  <si>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</si>
  <si>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</si>
  <si>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</si>
  <si>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</si>
  <si>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</si>
  <si>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</si>
  <si>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</si>
  <si>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</si>
  <si>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</si>
  <si>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</si>
  <si>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</si>
  <si>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</si>
  <si>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</si>
  <si>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</si>
  <si>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</si>
  <si>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</si>
  <si>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</si>
  <si>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</si>
  <si>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</si>
  <si>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</si>
  <si>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</si>
  <si>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</si>
  <si>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</si>
  <si>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</si>
  <si>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</si>
  <si>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</si>
  <si>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</si>
  <si>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</si>
  <si>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</si>
  <si>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</si>
  <si>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</si>
  <si>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</si>
  <si>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</si>
  <si>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</si>
  <si>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</si>
  <si>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</si>
  <si>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</si>
  <si>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</si>
  <si>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</si>
  <si>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</si>
  <si>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</si>
  <si>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</si>
  <si>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</si>
  <si>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</si>
  <si>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</si>
  <si>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</si>
  <si>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</si>
  <si>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</si>
  <si>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</si>
  <si>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</si>
  <si>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</si>
  <si>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</si>
  <si>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</si>
  <si>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</si>
  <si>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</si>
  <si>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</si>
  <si>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</si>
  <si>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</si>
  <si>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</si>
  <si>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</si>
  <si>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</si>
  <si>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</si>
  <si>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</si>
  <si>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</si>
  <si>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</si>
  <si>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</si>
  <si>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</si>
  <si>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</si>
  <si>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</si>
  <si>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</si>
  <si>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</si>
  <si>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</si>
  <si>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</si>
  <si>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</si>
  <si>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</si>
  <si>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</si>
  <si>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</si>
  <si>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</si>
  <si>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</si>
  <si>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</si>
  <si>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</si>
  <si>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</si>
  <si>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</si>
  <si>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</si>
  <si>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</si>
  <si>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</si>
  <si>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</si>
  <si>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</si>
  <si>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</si>
  <si>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</si>
  <si>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</si>
  <si>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</si>
  <si>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</si>
  <si>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</si>
  <si>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</si>
  <si>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</si>
  <si>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</si>
  <si>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</si>
  <si>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</si>
  <si>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</si>
  <si>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</si>
  <si>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</si>
  <si>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</si>
  <si>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</si>
  <si>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</si>
  <si>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</si>
  <si>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</si>
  <si>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</si>
  <si>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</si>
  <si>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</si>
  <si>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</si>
  <si>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</si>
  <si>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</si>
  <si>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</si>
  <si>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</si>
  <si>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</si>
  <si>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</si>
  <si>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</si>
  <si>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</si>
  <si>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</si>
  <si>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</si>
  <si>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</si>
  <si>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</si>
  <si>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</si>
  <si>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</si>
  <si>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</si>
  <si>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</si>
  <si>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</si>
  <si>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</si>
  <si>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</si>
  <si>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</si>
  <si>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</si>
  <si>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</si>
  <si>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</si>
  <si>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</si>
  <si>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</si>
  <si>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</si>
  <si>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</si>
  <si>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</si>
  <si>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</si>
  <si>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</si>
  <si>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</si>
  <si>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</si>
  <si>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</si>
  <si>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</si>
  <si>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</si>
  <si>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</si>
  <si>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</si>
  <si>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</si>
  <si>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</si>
  <si>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</si>
  <si>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</si>
  <si>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</si>
  <si>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</si>
  <si>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</si>
  <si>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</si>
  <si>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</si>
  <si>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</si>
  <si>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</si>
  <si>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</si>
  <si>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</si>
  <si>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</si>
  <si>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</si>
  <si>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</si>
  <si>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</si>
  <si>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</si>
  <si>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</si>
  <si>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</si>
  <si>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</si>
  <si>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</si>
  <si>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</si>
  <si>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</si>
  <si>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</si>
  <si>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</si>
  <si>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</si>
  <si>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</si>
  <si>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</si>
  <si>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</si>
  <si>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</si>
  <si>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</si>
  <si>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</si>
  <si>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</si>
  <si>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</si>
  <si>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</si>
  <si>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</si>
  <si>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</si>
  <si>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</si>
  <si>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</si>
  <si>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</si>
  <si>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</si>
  <si>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</si>
  <si>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</si>
  <si>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</si>
  <si>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</si>
  <si>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</si>
  <si>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</si>
  <si>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</si>
  <si>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</si>
  <si>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</si>
  <si>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</si>
  <si>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</si>
  <si>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</si>
  <si>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</si>
  <si>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</si>
  <si>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</si>
  <si>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</si>
  <si>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</si>
  <si>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</si>
  <si>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</si>
  <si>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</si>
  <si>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</si>
  <si>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</si>
  <si>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</si>
  <si>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</si>
  <si>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</si>
  <si>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</si>
  <si>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</si>
  <si>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</si>
  <si>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</si>
  <si>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</si>
  <si>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</si>
  <si>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</si>
  <si>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</si>
  <si>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</si>
  <si>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</si>
  <si>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</si>
  <si>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</si>
  <si>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</si>
  <si>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</si>
  <si>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</si>
  <si>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</si>
  <si>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</si>
  <si>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</si>
  <si>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</si>
  <si>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</si>
  <si>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</si>
  <si>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</si>
  <si>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</si>
  <si>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</si>
  <si>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</si>
  <si>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</si>
  <si>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</si>
  <si>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</si>
  <si>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</si>
  <si>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</si>
  <si>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</si>
  <si>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</si>
  <si>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</si>
  <si>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</si>
  <si>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</si>
  <si>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</si>
  <si>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</si>
  <si>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</si>
  <si>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</si>
  <si>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</si>
  <si>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</si>
  <si>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</si>
  <si>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</si>
  <si>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</si>
  <si>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</si>
  <si>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</si>
  <si>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</si>
  <si>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</si>
  <si>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</si>
  <si>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</si>
  <si>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</si>
  <si>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</si>
  <si>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</si>
  <si>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</si>
  <si>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</si>
  <si>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</si>
  <si>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</si>
  <si>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</si>
  <si>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</si>
  <si>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</si>
  <si>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</si>
  <si>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</si>
  <si>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</si>
  <si>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</si>
  <si>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</si>
  <si>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</si>
  <si>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</si>
  <si>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</si>
  <si>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</si>
  <si>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</si>
  <si>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</si>
  <si>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</si>
  <si>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</si>
  <si>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</si>
  <si>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</si>
  <si>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</si>
  <si>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</si>
  <si>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</si>
  <si>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</si>
  <si>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</si>
  <si>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</si>
  <si>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</si>
  <si>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</si>
  <si>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</si>
  <si>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</si>
  <si>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</si>
  <si>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</si>
  <si>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</si>
  <si>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</si>
  <si>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</si>
  <si>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</si>
  <si>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</si>
  <si>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</si>
  <si>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</si>
  <si>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</si>
  <si>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</si>
  <si>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</si>
  <si>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</si>
  <si>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</si>
  <si>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</si>
  <si>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</si>
  <si>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</si>
  <si>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</si>
  <si>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</si>
  <si>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</si>
  <si>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</si>
  <si>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</si>
  <si>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</si>
  <si>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</si>
  <si>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</si>
  <si>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</si>
  <si>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</si>
  <si>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</si>
  <si>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</si>
  <si>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</si>
  <si>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</si>
  <si>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</si>
  <si>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</si>
  <si>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</si>
  <si>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</si>
  <si>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</si>
  <si>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</si>
  <si>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</si>
  <si>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</si>
  <si>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</si>
  <si>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</si>
  <si>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</si>
  <si>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</si>
  <si>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</si>
  <si>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</si>
  <si>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</si>
  <si>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</si>
  <si>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</si>
  <si>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</si>
  <si>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</si>
  <si>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</si>
  <si>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</si>
  <si>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</si>
  <si>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</si>
  <si>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</si>
  <si>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</si>
  <si>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</si>
  <si>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</si>
  <si>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</si>
  <si>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</si>
  <si>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</si>
  <si>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</si>
  <si>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</si>
  <si>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</si>
  <si>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</si>
  <si>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</si>
  <si>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</si>
  <si>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</si>
  <si>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</si>
  <si>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</si>
  <si>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</si>
  <si>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</si>
  <si>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</si>
  <si>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</si>
  <si>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</si>
  <si>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</si>
  <si>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</si>
  <si>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</si>
  <si>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</si>
  <si>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</si>
  <si>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</si>
  <si>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</si>
  <si>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</si>
  <si>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</si>
  <si>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</si>
  <si>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</si>
  <si>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</si>
  <si>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</si>
  <si>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</si>
  <si>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</si>
  <si>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</si>
  <si>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</si>
  <si>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</si>
  <si>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</si>
  <si>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</si>
  <si>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</si>
  <si>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</si>
  <si>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</si>
  <si>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</si>
  <si>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</si>
  <si>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</si>
  <si>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</si>
  <si>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</si>
  <si>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</si>
  <si>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</si>
  <si>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</si>
  <si>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</si>
  <si>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</si>
  <si>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</si>
  <si>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</si>
  <si>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</si>
  <si>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</si>
  <si>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</si>
  <si>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</si>
  <si>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</si>
  <si>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</si>
  <si>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</si>
  <si>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</si>
  <si>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</si>
  <si>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</si>
  <si>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</si>
  <si>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</si>
  <si>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</si>
  <si>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</si>
  <si>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</si>
  <si>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</si>
  <si>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</si>
  <si>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</si>
  <si>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</si>
  <si>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</si>
  <si>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</si>
  <si>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</si>
  <si>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</si>
  <si>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</si>
  <si>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</si>
  <si>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</si>
  <si>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</si>
  <si>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</si>
  <si>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</si>
  <si>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</si>
  <si>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</si>
  <si>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</si>
  <si>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</si>
  <si>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</si>
  <si>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</si>
  <si>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</si>
  <si>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</si>
  <si>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</si>
  <si>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</si>
  <si>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</si>
  <si>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</si>
  <si>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</si>
  <si>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</si>
  <si>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</si>
  <si>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</si>
  <si>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</si>
  <si>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</si>
  <si>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</si>
  <si>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</si>
  <si>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</si>
  <si>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</si>
  <si>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</si>
  <si>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</si>
  <si>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</si>
  <si>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</si>
  <si>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</si>
  <si>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</si>
  <si>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</si>
  <si>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</si>
  <si>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</si>
  <si>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</si>
  <si>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</si>
  <si>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</si>
  <si>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</si>
  <si>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</si>
  <si>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</si>
  <si>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</si>
  <si>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</si>
  <si>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</si>
  <si>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</si>
  <si>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</si>
  <si>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</si>
  <si>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</si>
  <si>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</si>
  <si>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</si>
  <si>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</si>
  <si>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</si>
  <si>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</si>
  <si>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</si>
  <si>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</si>
  <si>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</si>
  <si>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</si>
  <si>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</si>
  <si>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</si>
  <si>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</si>
  <si>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</si>
  <si>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</si>
  <si>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</si>
  <si>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</si>
  <si>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</si>
  <si>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</si>
  <si>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</si>
  <si>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</si>
  <si>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</si>
  <si>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</si>
  <si>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</si>
  <si>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</si>
  <si>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</si>
  <si>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</si>
  <si>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</si>
  <si>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</si>
  <si>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</si>
  <si>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</si>
  <si>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</si>
  <si>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</si>
  <si>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</si>
  <si>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</si>
  <si>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</si>
  <si>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</si>
  <si>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</si>
  <si>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</si>
  <si>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</si>
  <si>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</si>
  <si>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</si>
  <si>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</si>
  <si>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</si>
  <si>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</si>
  <si>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</si>
  <si>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</si>
  <si>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</si>
  <si>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</si>
  <si>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</si>
  <si>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</si>
  <si>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</si>
  <si>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</si>
  <si>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</si>
  <si>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</si>
  <si>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</si>
  <si>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</si>
  <si>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</si>
  <si>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</si>
  <si>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</si>
  <si>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</si>
  <si>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</si>
  <si>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</si>
  <si>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</si>
  <si>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</si>
  <si>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</si>
  <si>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</si>
  <si>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</si>
  <si>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</si>
  <si>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</si>
  <si>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</si>
  <si>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</si>
  <si>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</si>
  <si>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</si>
  <si>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</si>
  <si>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</si>
  <si>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</si>
  <si>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</si>
  <si>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</si>
  <si>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</si>
  <si>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</si>
  <si>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</si>
  <si>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</si>
  <si>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</si>
  <si>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</si>
  <si>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</si>
  <si>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</si>
  <si>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</si>
  <si>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</si>
  <si>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</si>
  <si>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</si>
  <si>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</si>
  <si>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</si>
  <si>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</si>
  <si>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</si>
  <si>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</si>
  <si>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</si>
  <si>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</si>
  <si>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</si>
  <si>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</si>
  <si>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</si>
  <si>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</si>
  <si>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</si>
  <si>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</si>
  <si>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</si>
  <si>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</si>
  <si>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</si>
  <si>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</si>
  <si>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</si>
  <si>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</si>
  <si>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</si>
  <si>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</si>
  <si>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</si>
  <si>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</si>
  <si>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</si>
  <si>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</si>
  <si>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</si>
  <si>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</si>
  <si>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</si>
  <si>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</si>
  <si>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</si>
  <si>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</si>
  <si>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</si>
  <si>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</si>
  <si>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</si>
  <si>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</si>
  <si>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</si>
  <si>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</si>
  <si>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</si>
  <si>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</si>
  <si>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</si>
  <si>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</si>
  <si>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</si>
  <si>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</si>
  <si>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</si>
  <si>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</si>
  <si>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</si>
  <si>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</si>
  <si>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</si>
  <si>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</si>
  <si>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</si>
  <si>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</si>
  <si>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</si>
  <si>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</si>
  <si>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</si>
  <si>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</si>
  <si>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</si>
  <si>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</si>
  <si>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</si>
  <si>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</si>
  <si>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</si>
  <si>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</si>
  <si>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</si>
  <si>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</si>
  <si>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</si>
  <si>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</si>
  <si>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</si>
  <si>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</si>
  <si>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</si>
  <si>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</si>
  <si>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</si>
  <si>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</si>
  <si>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</si>
  <si>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</si>
  <si>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</si>
  <si>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</si>
  <si>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</si>
  <si>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</si>
  <si>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</si>
  <si>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</si>
  <si>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</si>
  <si>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</si>
  <si>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</si>
  <si>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</si>
  <si>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</si>
  <si>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</si>
  <si>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</si>
  <si>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</si>
  <si>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</si>
  <si>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</si>
  <si>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</si>
  <si>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</si>
  <si>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</si>
  <si>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</si>
  <si>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</si>
  <si>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</si>
  <si>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</si>
  <si>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</si>
  <si>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</si>
  <si>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</si>
  <si>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</si>
  <si>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</si>
  <si>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</si>
  <si>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</si>
  <si>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</si>
  <si>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</si>
  <si>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</si>
  <si>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</si>
  <si>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</si>
  <si>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</si>
  <si>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</si>
  <si>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</si>
  <si>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</si>
  <si>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</si>
  <si>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</si>
  <si>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</si>
  <si>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</si>
  <si>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</si>
  <si>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</si>
  <si>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</si>
  <si>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</si>
  <si>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</si>
  <si>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</si>
  <si>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</si>
  <si>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</si>
  <si>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</si>
  <si>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</si>
  <si>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</si>
  <si>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</si>
  <si>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</si>
  <si>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</si>
  <si>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</si>
  <si>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</si>
  <si>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</si>
  <si>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</si>
  <si>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</si>
  <si>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</si>
  <si>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</si>
  <si>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</si>
  <si>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</si>
  <si>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</si>
  <si>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</si>
  <si>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</si>
  <si>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</si>
  <si>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</si>
  <si>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</si>
  <si>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</si>
  <si>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</si>
  <si>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</si>
  <si>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</si>
  <si>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</si>
  <si>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</si>
  <si>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</si>
  <si>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</si>
  <si>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</si>
  <si>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</si>
  <si>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</si>
  <si>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</si>
  <si>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</si>
  <si>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</si>
  <si>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</si>
  <si>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</si>
  <si>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</si>
  <si>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</si>
  <si>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</si>
  <si>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</si>
  <si>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</si>
  <si>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</si>
  <si>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</si>
  <si>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</si>
  <si>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</si>
  <si>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</si>
  <si>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</si>
  <si>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</si>
  <si>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</si>
  <si>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</si>
  <si>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</si>
  <si>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</si>
  <si>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</si>
  <si>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</si>
  <si>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</si>
  <si>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</si>
  <si>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</si>
  <si>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</si>
  <si>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</si>
  <si>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</si>
  <si>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</si>
  <si>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</si>
  <si>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</si>
  <si>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</si>
  <si>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</si>
  <si>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</si>
  <si>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</si>
  <si>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</si>
  <si>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</si>
  <si>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</si>
  <si>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</si>
  <si>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</si>
  <si>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</si>
  <si>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</si>
  <si>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</si>
  <si>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</si>
  <si>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</si>
  <si>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</si>
  <si>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</si>
  <si>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</si>
  <si>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</si>
  <si>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</si>
  <si>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</si>
  <si>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</si>
  <si>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</si>
  <si>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</si>
  <si>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</si>
  <si>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</si>
  <si>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</si>
  <si>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</si>
  <si>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</si>
  <si>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</si>
  <si>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</si>
  <si>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</si>
  <si>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</si>
  <si>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</si>
  <si>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</si>
  <si>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</si>
  <si>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</si>
  <si>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</si>
  <si>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</si>
  <si>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</si>
  <si>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</si>
  <si>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</si>
  <si>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</si>
  <si>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</si>
  <si>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</si>
  <si>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</si>
  <si>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</si>
  <si>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</si>
  <si>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</si>
  <si>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</si>
  <si>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</si>
  <si>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</si>
  <si>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</si>
  <si>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</si>
  <si>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</si>
  <si>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</si>
  <si>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</si>
  <si>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</si>
  <si>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</si>
  <si>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</si>
  <si>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</si>
  <si>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</si>
  <si>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</si>
  <si>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</si>
  <si>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</si>
  <si>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</si>
  <si>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</si>
  <si>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</si>
  <si>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</si>
  <si>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</si>
  <si>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</si>
  <si>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</si>
  <si>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</si>
  <si>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</si>
  <si>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</si>
  <si>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</si>
  <si>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</si>
  <si>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</si>
  <si>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</si>
  <si>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</si>
  <si>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</si>
  <si>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</si>
  <si>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</si>
  <si>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</si>
  <si>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</si>
  <si>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</si>
  <si>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</si>
  <si>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</si>
  <si>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</si>
  <si>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</si>
  <si>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</si>
  <si>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</si>
  <si>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</si>
  <si>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</si>
  <si>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</si>
  <si>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</si>
  <si>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</si>
  <si>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</si>
  <si>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</si>
  <si>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</si>
  <si>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</si>
  <si>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</si>
  <si>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</si>
  <si>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</si>
  <si>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</si>
  <si>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</si>
  <si>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</si>
  <si>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</si>
  <si>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</si>
  <si>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</si>
  <si>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</si>
  <si>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</si>
  <si>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</si>
  <si>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</si>
  <si>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</si>
  <si>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</si>
  <si>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</si>
  <si>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</si>
  <si>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</si>
  <si>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</si>
  <si>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</si>
  <si>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</si>
  <si>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</si>
  <si>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</si>
  <si>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</si>
  <si>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</si>
  <si>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</si>
  <si>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</si>
  <si>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</si>
  <si>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</si>
  <si>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</si>
  <si>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</si>
  <si>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</si>
  <si>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</si>
  <si>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</si>
  <si>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</si>
  <si>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</si>
  <si>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</si>
  <si>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</si>
  <si>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</si>
  <si>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</si>
  <si>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</si>
  <si>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</si>
  <si>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</si>
  <si>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</si>
  <si>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</si>
  <si>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</si>
  <si>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</si>
  <si>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</si>
  <si>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</si>
  <si>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</si>
  <si>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</si>
  <si>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</si>
  <si>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</si>
  <si>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</si>
  <si>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</si>
  <si>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</si>
  <si>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</si>
  <si>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</si>
  <si>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</si>
  <si>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</si>
  <si>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</si>
  <si>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</si>
  <si>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</si>
  <si>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</si>
  <si>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</si>
  <si>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</si>
  <si>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</si>
  <si>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</si>
  <si>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</si>
  <si>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</si>
  <si>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</si>
  <si>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</si>
  <si>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</si>
  <si>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</si>
  <si>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</si>
  <si>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</si>
  <si>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</si>
  <si>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</si>
  <si>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</si>
  <si>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</si>
  <si>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</si>
  <si>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</si>
  <si>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</si>
  <si>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</si>
  <si>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</si>
  <si>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</si>
  <si>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</si>
  <si>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</si>
  <si>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</si>
  <si>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</si>
  <si>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</si>
  <si>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</si>
  <si>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</si>
  <si>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</si>
  <si>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</si>
  <si>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</si>
  <si>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</si>
  <si>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</si>
  <si>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</si>
  <si>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</si>
  <si>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</si>
  <si>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</si>
  <si>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</si>
  <si>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</si>
  <si>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</si>
  <si>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</si>
  <si>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</si>
  <si>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</si>
  <si>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</si>
  <si>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</si>
  <si>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</si>
  <si>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</si>
  <si>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</si>
  <si>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</si>
  <si>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</si>
  <si>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</si>
  <si>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</si>
  <si>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</si>
  <si>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</si>
  <si>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</si>
  <si>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</si>
  <si>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</si>
  <si>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</si>
  <si>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</si>
  <si>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</si>
  <si>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</si>
  <si>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</si>
  <si>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</si>
  <si>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</si>
  <si>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</si>
  <si>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</si>
  <si>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</si>
  <si>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</si>
  <si>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</si>
  <si>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</si>
  <si>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</si>
  <si>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</si>
  <si>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</si>
  <si>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</si>
  <si>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</si>
  <si>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</si>
  <si>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</si>
  <si>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</si>
  <si>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</si>
  <si>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</si>
  <si>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</si>
  <si>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</si>
  <si>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</si>
  <si>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</si>
  <si>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</si>
  <si>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</si>
  <si>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</si>
  <si>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</si>
  <si>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</si>
  <si>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</si>
  <si>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</si>
  <si>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</si>
  <si>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</si>
  <si>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</si>
  <si>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</si>
  <si>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</si>
  <si>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</si>
  <si>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</si>
  <si>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</si>
  <si>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</si>
  <si>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</si>
  <si>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</si>
  <si>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</si>
  <si>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</si>
  <si>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</si>
  <si>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</si>
  <si>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</si>
  <si>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</si>
  <si>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</si>
  <si>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</si>
  <si>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</si>
  <si>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</si>
  <si>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</si>
  <si>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</si>
  <si>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</si>
  <si>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</si>
  <si>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</si>
  <si>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</si>
  <si>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</si>
  <si>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</si>
  <si>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</si>
  <si>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</si>
  <si>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</si>
  <si>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</si>
  <si>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</si>
  <si>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</si>
  <si>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</si>
  <si>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</si>
  <si>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</si>
  <si>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</si>
  <si>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</si>
  <si>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</si>
  <si>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</si>
  <si>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</si>
  <si>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</si>
  <si>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</si>
  <si>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</si>
  <si>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</si>
  <si>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</si>
  <si>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</si>
  <si>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</si>
  <si>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</si>
  <si>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</si>
  <si>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</si>
  <si>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</si>
  <si>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</si>
  <si>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</si>
  <si>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</si>
  <si>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</si>
  <si>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</si>
  <si>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</si>
  <si>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</si>
  <si>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</si>
  <si>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</si>
  <si>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</si>
  <si>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</si>
  <si>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</si>
  <si>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</si>
  <si>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</si>
  <si>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</si>
  <si>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</si>
  <si>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</si>
  <si>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</si>
  <si>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</si>
  <si>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</si>
  <si>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</si>
  <si>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</si>
  <si>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</si>
  <si>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</si>
  <si>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</si>
  <si>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</si>
  <si>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</si>
  <si>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</si>
  <si>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</si>
  <si>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</si>
  <si>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</si>
  <si>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</si>
  <si>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</si>
  <si>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</si>
  <si>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</si>
  <si>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</si>
  <si>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</si>
  <si>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</si>
  <si>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</si>
  <si>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</si>
  <si>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</si>
  <si>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</si>
  <si>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</si>
  <si>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</si>
  <si>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</si>
  <si>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</si>
  <si>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</si>
  <si>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</si>
  <si>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</si>
  <si>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</si>
  <si>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</si>
  <si>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</si>
  <si>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</si>
  <si>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</si>
  <si>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</si>
  <si>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</si>
  <si>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</si>
  <si>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</si>
  <si>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</si>
  <si>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</si>
  <si>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</si>
  <si>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</si>
  <si>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</si>
  <si>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</si>
  <si>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</si>
  <si>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</si>
  <si>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</si>
  <si>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</si>
  <si>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</si>
  <si>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</si>
  <si>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</si>
  <si>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</si>
  <si>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</si>
  <si>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</si>
  <si>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</si>
  <si>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</si>
  <si>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</si>
  <si>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</si>
  <si>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</si>
  <si>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</si>
  <si>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</si>
  <si>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</si>
  <si>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</si>
  <si>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</si>
  <si>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</si>
  <si>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</si>
  <si>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</si>
  <si>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</si>
  <si>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</si>
  <si>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</si>
  <si>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</si>
  <si>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</si>
  <si>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</si>
  <si>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</si>
  <si>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</si>
  <si>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</si>
  <si>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</si>
  <si>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</si>
  <si>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</si>
  <si>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</si>
  <si>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</si>
  <si>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</si>
  <si>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</si>
  <si>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</si>
  <si>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</si>
  <si>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</si>
  <si>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</si>
  <si>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</si>
  <si>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</si>
  <si>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</si>
  <si>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</si>
  <si>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</si>
  <si>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</si>
  <si>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</si>
  <si>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</si>
  <si>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</si>
  <si>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</si>
  <si>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</si>
  <si>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</si>
  <si>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</si>
  <si>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</si>
  <si>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</si>
  <si>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</si>
  <si>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</si>
  <si>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</si>
  <si>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</si>
  <si>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</si>
  <si>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</si>
  <si>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</si>
  <si>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</si>
  <si>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</si>
  <si>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</si>
  <si>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</si>
  <si>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</si>
  <si>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</si>
  <si>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</si>
  <si>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</si>
  <si>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</si>
  <si>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</si>
  <si>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</si>
  <si>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</si>
  <si>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</si>
  <si>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</si>
  <si>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</si>
  <si>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</si>
  <si>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</si>
  <si>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</si>
  <si>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</si>
  <si>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</si>
  <si>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</si>
  <si>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</si>
  <si>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</si>
  <si>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</si>
  <si>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</si>
  <si>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</si>
  <si>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</si>
  <si>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</si>
  <si>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</si>
  <si>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</si>
  <si>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</si>
  <si>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</si>
  <si>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</si>
  <si>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</si>
  <si>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</si>
  <si>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</si>
  <si>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</si>
  <si>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</si>
  <si>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</si>
  <si>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</si>
  <si>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</si>
  <si>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</si>
  <si>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</si>
  <si>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</si>
  <si>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</si>
  <si>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</si>
  <si>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</si>
  <si>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</si>
  <si>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</si>
  <si>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</si>
  <si>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</si>
  <si>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</si>
  <si>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</si>
  <si>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</si>
  <si>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</si>
  <si>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</si>
  <si>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</si>
  <si>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</si>
  <si>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</si>
  <si>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</si>
  <si>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</si>
  <si>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</si>
  <si>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</si>
  <si>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</si>
  <si>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</si>
  <si>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</si>
  <si>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</si>
  <si>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</si>
  <si>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</si>
  <si>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</si>
  <si>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</si>
  <si>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</si>
  <si>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</si>
  <si>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</si>
  <si>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</si>
  <si>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</si>
  <si>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</si>
  <si>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</si>
  <si>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</si>
  <si>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</si>
  <si>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</si>
  <si>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</si>
  <si>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</si>
  <si>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</si>
  <si>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</si>
  <si>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</si>
  <si>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</si>
  <si>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</si>
  <si>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</si>
  <si>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</si>
  <si>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</si>
  <si>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</si>
  <si>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</si>
  <si>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</si>
  <si>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</si>
  <si>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</si>
  <si>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</si>
  <si>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</si>
  <si>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</si>
  <si>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</si>
  <si>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</si>
  <si>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</si>
  <si>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</si>
  <si>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</si>
  <si>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</si>
  <si>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</si>
  <si>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</si>
  <si>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</si>
  <si>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</si>
  <si>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</si>
  <si>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</si>
  <si>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</si>
  <si>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</si>
  <si>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</si>
  <si>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</si>
  <si>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</si>
  <si>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</si>
  <si>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</si>
  <si>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</si>
  <si>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</si>
  <si>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</si>
  <si>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</si>
  <si>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</si>
  <si>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</si>
  <si>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</si>
  <si>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</si>
  <si>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</si>
  <si>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</si>
  <si>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</si>
  <si>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</si>
  <si>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</si>
  <si>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</si>
  <si>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</si>
  <si>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</si>
  <si>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</si>
  <si>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</si>
  <si>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</si>
  <si>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</si>
  <si>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</si>
  <si>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</si>
  <si>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</si>
  <si>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</si>
  <si>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</si>
  <si>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</si>
  <si>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</si>
  <si>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</si>
  <si>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</si>
  <si>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</si>
  <si>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</si>
  <si>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</si>
  <si>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</si>
  <si>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</si>
  <si>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</si>
  <si>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</si>
  <si>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</si>
  <si>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</si>
  <si>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</si>
  <si>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</si>
  <si>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</si>
  <si>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</si>
  <si>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</si>
  <si>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</si>
  <si>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</si>
  <si>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</si>
  <si>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</si>
  <si>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</si>
  <si>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</si>
  <si>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</si>
  <si>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</si>
  <si>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</si>
  <si>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</si>
  <si>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</si>
  <si>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</si>
  <si>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</si>
  <si>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</si>
  <si>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</si>
  <si>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</si>
  <si>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</si>
  <si>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</si>
  <si>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</si>
  <si>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</si>
  <si>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</si>
  <si>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</si>
  <si>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</si>
  <si>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</si>
  <si>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</si>
  <si>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</si>
  <si>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</si>
  <si>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</si>
  <si>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</si>
  <si>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</si>
  <si>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</si>
  <si>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</si>
  <si>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</si>
  <si>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</si>
  <si>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</si>
  <si>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</si>
  <si>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</si>
  <si>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</si>
  <si>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</si>
  <si>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</si>
  <si>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</si>
  <si>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</si>
  <si>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</si>
  <si>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</si>
  <si>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</si>
  <si>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</si>
  <si>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</si>
  <si>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</si>
  <si>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</si>
  <si>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</si>
  <si>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</si>
  <si>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</si>
  <si>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</si>
  <si>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</si>
  <si>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</si>
  <si>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</si>
  <si>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</si>
  <si>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</si>
  <si>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</si>
  <si>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</si>
  <si>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</si>
  <si>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</si>
  <si>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</si>
  <si>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</si>
  <si>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</si>
  <si>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</si>
  <si>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</si>
  <si>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</si>
  <si>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</si>
  <si>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</si>
  <si>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</si>
  <si>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</si>
  <si>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</si>
  <si>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</si>
  <si>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</si>
  <si>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</si>
  <si>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</si>
  <si>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</si>
  <si>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</si>
  <si>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</si>
  <si>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</si>
  <si>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</si>
  <si>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</si>
  <si>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</si>
  <si>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</si>
  <si>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</si>
  <si>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</si>
  <si>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</si>
  <si>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</si>
  <si>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</si>
  <si>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</si>
  <si>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</si>
  <si>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</si>
  <si>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</si>
  <si>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</si>
  <si>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</si>
  <si>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</si>
  <si>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</si>
  <si>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</si>
  <si>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</si>
  <si>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</si>
  <si>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</si>
  <si>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</si>
  <si>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</si>
  <si>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</si>
  <si>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</si>
  <si>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</si>
  <si>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</si>
  <si>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</si>
  <si>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</si>
  <si>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</si>
  <si>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</si>
  <si>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</si>
  <si>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</si>
  <si>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</si>
  <si>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</si>
  <si>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</si>
  <si>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</si>
  <si>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</si>
  <si>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</si>
  <si>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</si>
  <si>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</si>
  <si>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</si>
  <si>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</si>
  <si>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</si>
  <si>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</si>
  <si>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</si>
  <si>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</si>
  <si>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</si>
  <si>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</si>
  <si>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</si>
  <si>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</si>
  <si>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</si>
  <si>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</si>
  <si>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</si>
  <si>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</si>
  <si>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</si>
  <si>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</si>
  <si>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</si>
  <si>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</si>
  <si>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</si>
  <si>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</si>
  <si>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</si>
  <si>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</si>
  <si>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</si>
  <si>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</si>
  <si>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</si>
  <si>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</si>
  <si>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</si>
  <si>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</si>
  <si>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</si>
  <si>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</si>
  <si>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</si>
  <si>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</si>
  <si>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</si>
  <si>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</si>
  <si>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</si>
  <si>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</si>
  <si>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</si>
  <si>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</si>
  <si>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</si>
  <si>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</si>
  <si>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</si>
  <si>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</si>
  <si>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</si>
  <si>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</si>
  <si>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</si>
  <si>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</si>
  <si>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</si>
  <si>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</si>
  <si>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</si>
  <si>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</si>
  <si>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</si>
  <si>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</si>
  <si>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</si>
  <si>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</si>
  <si>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</si>
  <si>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</si>
  <si>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</si>
  <si>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</si>
  <si>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</si>
  <si>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</si>
  <si>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</si>
  <si>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</si>
  <si>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</si>
  <si>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</si>
  <si>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</si>
  <si>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</si>
  <si>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</si>
  <si>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</si>
  <si>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</si>
  <si>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</si>
  <si>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</si>
  <si>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</si>
  <si>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</si>
  <si>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</si>
  <si>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</si>
  <si>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</si>
  <si>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</si>
  <si>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</si>
  <si>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</si>
  <si>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</si>
  <si>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</si>
  <si>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</si>
  <si>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</si>
  <si>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</si>
  <si>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</si>
  <si>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</si>
  <si>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</si>
  <si>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</si>
  <si>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</si>
  <si>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</si>
  <si>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</si>
  <si>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</si>
  <si>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</si>
  <si>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</si>
  <si>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</si>
  <si>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</si>
  <si>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</si>
  <si>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</si>
  <si>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</si>
  <si>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</si>
  <si>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</si>
  <si>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</si>
  <si>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</si>
  <si>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</si>
  <si>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</si>
  <si>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</si>
  <si>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</si>
  <si>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</si>
  <si>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</si>
  <si>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</si>
  <si>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</si>
  <si>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</si>
  <si>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</si>
  <si>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</si>
  <si>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</si>
  <si>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</si>
  <si>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</si>
  <si>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</si>
  <si>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</si>
  <si>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</si>
  <si>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</si>
  <si>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</si>
  <si>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</si>
  <si>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</si>
  <si>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</si>
  <si>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</si>
  <si>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</si>
  <si>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</si>
  <si>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</si>
  <si>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</si>
  <si>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</si>
  <si>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</si>
  <si>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</si>
  <si>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</si>
  <si>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</si>
  <si>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</si>
  <si>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</si>
  <si>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</si>
  <si>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</si>
  <si>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</si>
  <si>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</si>
  <si>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</si>
  <si>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</si>
  <si>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</si>
  <si>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</si>
  <si>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</si>
  <si>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</si>
  <si>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</si>
  <si>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</si>
  <si>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</si>
  <si>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</si>
  <si>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</si>
  <si>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</si>
  <si>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</si>
  <si>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</si>
  <si>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</si>
  <si>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</si>
  <si>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</si>
  <si>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</si>
  <si>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</si>
  <si>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</si>
  <si>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</si>
  <si>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</si>
  <si>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</si>
  <si>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</si>
  <si>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</si>
  <si>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</si>
  <si>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</si>
  <si>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</si>
  <si>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</si>
  <si>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</si>
  <si>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</si>
  <si>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</si>
  <si>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</si>
  <si>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</si>
  <si>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</si>
  <si>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</si>
  <si>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</si>
  <si>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</si>
  <si>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</si>
  <si>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</si>
  <si>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</si>
  <si>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</si>
  <si>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</si>
  <si>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</si>
  <si>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</si>
  <si>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</si>
  <si>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</si>
  <si>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</si>
  <si>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</si>
  <si>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</si>
  <si>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</si>
  <si>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</si>
  <si>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</si>
  <si>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</si>
  <si>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</si>
  <si>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</si>
  <si>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</si>
  <si>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</si>
  <si>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</si>
  <si>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</si>
  <si>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</si>
  <si>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</si>
  <si>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</si>
  <si>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</si>
  <si>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</si>
  <si>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</si>
  <si>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</si>
  <si>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</si>
  <si>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</si>
  <si>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</si>
  <si>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</si>
  <si>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</si>
  <si>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</si>
  <si>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</si>
  <si>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</si>
  <si>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</si>
  <si>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</si>
  <si>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</si>
  <si>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</si>
  <si>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</si>
  <si>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</si>
  <si>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</si>
  <si>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</si>
  <si>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</si>
  <si>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</si>
  <si>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</si>
  <si>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</si>
  <si>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</si>
  <si>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</si>
  <si>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</si>
  <si>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</si>
  <si>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</si>
  <si>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</si>
  <si>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</si>
  <si>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</si>
  <si>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</si>
  <si>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</si>
  <si>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</si>
  <si>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</si>
  <si>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</si>
  <si>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</si>
  <si>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</si>
  <si>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</si>
  <si>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</si>
  <si>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</si>
  <si>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</si>
  <si>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</si>
  <si>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</si>
  <si>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</si>
  <si>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</si>
  <si>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</si>
  <si>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</si>
  <si>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</si>
  <si>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</si>
  <si>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</si>
  <si>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</si>
  <si>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</si>
  <si>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</si>
  <si>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</si>
  <si>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</si>
  <si>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</si>
  <si>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</si>
  <si>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</si>
  <si>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</si>
  <si>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</si>
  <si>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</si>
  <si>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</si>
  <si>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</si>
  <si>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</si>
  <si>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</si>
  <si>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</si>
  <si>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</si>
  <si>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</si>
  <si>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</si>
  <si>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</si>
  <si>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</si>
  <si>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</si>
  <si>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</si>
  <si>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</si>
  <si>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</si>
  <si>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</si>
  <si>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</si>
  <si>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</si>
  <si>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</si>
  <si>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</si>
  <si>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</si>
  <si>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</si>
  <si>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</si>
  <si>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</si>
  <si>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</si>
  <si>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</si>
  <si>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</si>
  <si>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</si>
  <si>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</si>
  <si>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</si>
  <si>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</si>
  <si>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</si>
  <si>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</si>
  <si>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</si>
  <si>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</si>
  <si>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</si>
  <si>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</si>
  <si>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</si>
  <si>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</si>
  <si>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</si>
  <si>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</si>
  <si>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</si>
  <si>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</si>
  <si>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</si>
  <si>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</si>
  <si>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</si>
  <si>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</si>
  <si>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</si>
  <si>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</si>
  <si>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</si>
  <si>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</si>
  <si>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</si>
  <si>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</si>
  <si>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</si>
  <si>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</si>
  <si>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</si>
  <si>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</si>
  <si>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</si>
  <si>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</si>
  <si>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</si>
  <si>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</si>
  <si>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</si>
  <si>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</si>
  <si>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</si>
  <si>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</si>
  <si>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</si>
  <si>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</si>
  <si>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</si>
  <si>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</si>
  <si>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</si>
  <si>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</si>
  <si>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</si>
  <si>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</si>
  <si>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</si>
  <si>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</si>
  <si>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</si>
  <si>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</si>
  <si>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</si>
  <si>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</si>
  <si>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</si>
  <si>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</si>
  <si>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</si>
  <si>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</si>
  <si>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</si>
  <si>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</si>
  <si>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</si>
  <si>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</si>
  <si>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</si>
  <si>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</si>
  <si>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</si>
  <si>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</si>
  <si>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</si>
  <si>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</si>
  <si>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</si>
  <si>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</si>
  <si>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</si>
  <si>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</si>
  <si>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</si>
  <si>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</si>
  <si>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</si>
  <si>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</si>
  <si>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</si>
  <si>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</si>
  <si>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</si>
  <si>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</si>
  <si>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</si>
  <si>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</si>
  <si>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</si>
  <si>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</si>
  <si>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</si>
  <si>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</si>
  <si>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</si>
  <si>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</si>
  <si>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</si>
  <si>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</si>
  <si>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</si>
  <si>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</si>
  <si>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</si>
  <si>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</si>
  <si>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</si>
  <si>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</si>
  <si>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</si>
  <si>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</si>
  <si>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</si>
  <si>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</si>
  <si>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</si>
  <si>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</si>
  <si>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</si>
  <si>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</si>
  <si>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</si>
  <si>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</si>
  <si>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</si>
  <si>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</si>
  <si>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</si>
  <si>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</si>
  <si>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</si>
  <si>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</si>
  <si>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</si>
  <si>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</si>
  <si>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</si>
  <si>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</si>
  <si>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</si>
  <si>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</si>
  <si>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</si>
  <si>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</si>
  <si>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</si>
  <si>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</si>
  <si>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</si>
  <si>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</si>
  <si>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</si>
  <si>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</si>
  <si>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</si>
  <si>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</si>
  <si>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</si>
  <si>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</si>
  <si>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</si>
  <si>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</si>
  <si>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</si>
  <si>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</si>
  <si>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</si>
  <si>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</si>
  <si>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</si>
  <si>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</si>
  <si>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</si>
  <si>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</si>
  <si>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</si>
  <si>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</si>
  <si>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</si>
  <si>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</si>
  <si>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</si>
  <si>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</si>
  <si>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</si>
  <si>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</si>
  <si>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</si>
  <si>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</si>
  <si>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</si>
  <si>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</si>
  <si>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</si>
  <si>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</si>
  <si>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</si>
  <si>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</si>
  <si>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</si>
  <si>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</si>
  <si>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</si>
  <si>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</si>
  <si>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</si>
  <si>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</si>
  <si>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</si>
  <si>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</si>
  <si>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</si>
  <si>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</si>
  <si>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</si>
  <si>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</si>
  <si>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</si>
  <si>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</si>
  <si>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</si>
  <si>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</si>
  <si>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</si>
  <si>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</si>
  <si>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</si>
  <si>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</si>
  <si>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</si>
  <si>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</si>
  <si>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</si>
  <si>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</si>
  <si>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</si>
  <si>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</si>
  <si>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</si>
  <si>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</si>
  <si>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</si>
  <si>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</si>
  <si>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</si>
  <si>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</si>
  <si>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</si>
  <si>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</si>
  <si>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</si>
  <si>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</si>
  <si>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</si>
  <si>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</si>
  <si>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</si>
  <si>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</si>
  <si>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</si>
  <si>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</si>
  <si>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</si>
  <si>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</si>
  <si>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</si>
  <si>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</si>
  <si>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</si>
  <si>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</si>
  <si>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</si>
  <si>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</si>
  <si>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</si>
  <si>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</si>
  <si>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</si>
  <si>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</si>
  <si>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</si>
  <si>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</si>
  <si>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</si>
  <si>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</si>
  <si>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</si>
  <si>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</si>
  <si>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</si>
  <si>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</si>
  <si>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</si>
  <si>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</si>
  <si>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</si>
  <si>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</si>
  <si>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</si>
  <si>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</si>
  <si>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</si>
  <si>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</si>
  <si>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</si>
  <si>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</si>
  <si>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</si>
  <si>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</si>
  <si>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</si>
  <si>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</si>
  <si>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</si>
  <si>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</si>
  <si>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</si>
  <si>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</si>
  <si>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</si>
  <si>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</si>
  <si>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</si>
  <si>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</si>
  <si>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</si>
  <si>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</si>
  <si>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</si>
  <si>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</si>
  <si>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</si>
  <si>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</si>
  <si>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</si>
  <si>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</si>
  <si>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</si>
  <si>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</si>
  <si>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</si>
  <si>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</si>
  <si>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</si>
  <si>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</si>
  <si>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</si>
  <si>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</si>
  <si>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</si>
  <si>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</si>
  <si>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</si>
  <si>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</si>
  <si>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</si>
  <si>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</si>
  <si>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</si>
  <si>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</si>
  <si>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</si>
  <si>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</si>
  <si>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</si>
  <si>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</si>
  <si>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</si>
  <si>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</si>
  <si>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</si>
  <si>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</si>
  <si>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</si>
  <si>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</si>
  <si>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</si>
  <si>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</si>
  <si>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</si>
  <si>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</si>
  <si>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</si>
  <si>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</si>
  <si>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</si>
  <si>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</si>
  <si>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</si>
  <si>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</si>
  <si>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</si>
  <si>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</si>
  <si>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</si>
  <si>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</si>
  <si>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</si>
  <si>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</si>
  <si>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</si>
  <si>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</si>
  <si>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</si>
  <si>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</si>
  <si>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</si>
  <si>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</si>
  <si>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</si>
  <si>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</si>
  <si>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</si>
  <si>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</si>
  <si>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</si>
  <si>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</si>
  <si>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</si>
  <si>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</si>
  <si>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</si>
  <si>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</si>
  <si>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</si>
  <si>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</si>
  <si>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</si>
  <si>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</si>
  <si>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</si>
  <si>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</si>
  <si>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</si>
  <si>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</si>
  <si>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</si>
  <si>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</si>
  <si>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</si>
  <si>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</si>
  <si>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</si>
  <si>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</si>
  <si>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</si>
  <si>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</si>
  <si>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</si>
  <si>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</si>
  <si>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</si>
  <si>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</si>
  <si>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</si>
  <si>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</si>
  <si>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</si>
  <si>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</si>
  <si>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</si>
  <si>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</si>
  <si>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</si>
  <si>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</si>
  <si>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</si>
  <si>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</si>
  <si>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</si>
  <si>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</si>
  <si>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</si>
  <si>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</si>
  <si>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</si>
  <si>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</si>
  <si>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</si>
  <si>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</si>
  <si>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</si>
  <si>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</si>
  <si>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</si>
  <si>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</si>
  <si>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</si>
  <si>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</si>
  <si>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</si>
  <si>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</si>
  <si>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</si>
  <si>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</si>
  <si>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</si>
  <si>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</si>
  <si>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</si>
  <si>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</si>
  <si>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</si>
  <si>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</si>
  <si>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</si>
  <si>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</si>
  <si>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</si>
  <si>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</si>
  <si>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</si>
  <si>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</si>
  <si>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</si>
  <si>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</si>
  <si>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</si>
  <si>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</si>
  <si>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</si>
  <si>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</si>
  <si>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</si>
  <si>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</si>
  <si>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</si>
  <si>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</si>
  <si>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</si>
  <si>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</si>
  <si>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</si>
  <si>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</si>
  <si>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</si>
  <si>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</si>
  <si>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</si>
  <si>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</si>
  <si>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</si>
  <si>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</si>
  <si>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</si>
  <si>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</si>
  <si>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</si>
  <si>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</si>
  <si>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</si>
  <si>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</si>
  <si>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</si>
  <si>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</si>
  <si>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</si>
  <si>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</si>
  <si>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</si>
  <si>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</si>
  <si>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</si>
  <si>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</si>
  <si>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</si>
  <si>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</si>
  <si>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</si>
  <si>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</si>
  <si>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</si>
  <si>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</si>
  <si>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</si>
  <si>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</si>
  <si>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</si>
  <si>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</si>
  <si>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</si>
  <si>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</si>
  <si>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</si>
  <si>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</si>
  <si>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</si>
  <si>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</si>
  <si>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</si>
  <si>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</si>
  <si>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</si>
  <si>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</si>
  <si>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</si>
  <si>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</si>
  <si>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</si>
  <si>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</si>
  <si>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</si>
  <si>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</si>
  <si>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</si>
  <si>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</si>
  <si>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</si>
  <si>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</si>
  <si>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</si>
  <si>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</si>
  <si>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</si>
  <si>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</si>
  <si>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</si>
  <si>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</si>
  <si>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</si>
  <si>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</si>
  <si>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</si>
  <si>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</si>
  <si>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</si>
  <si>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</si>
  <si>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</si>
  <si>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</si>
  <si>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</si>
  <si>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</si>
  <si>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</si>
  <si>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</si>
  <si>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</si>
  <si>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</si>
  <si>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</si>
  <si>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</si>
  <si>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</si>
  <si>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</si>
  <si>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</si>
  <si>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</si>
  <si>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</si>
  <si>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</si>
  <si>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</si>
  <si>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</si>
  <si>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</si>
  <si>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</si>
  <si>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</si>
  <si>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</si>
  <si>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</si>
  <si>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</si>
  <si>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</si>
  <si>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</si>
  <si>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</si>
  <si>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</si>
  <si>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</si>
  <si>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</si>
  <si>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</si>
  <si>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</si>
  <si>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</si>
  <si>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</si>
  <si>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</si>
  <si>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</si>
  <si>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</si>
  <si>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</si>
  <si>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</si>
  <si>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</si>
  <si>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</si>
  <si>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</si>
  <si>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</si>
  <si>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</si>
  <si>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</si>
  <si>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</si>
  <si>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</si>
  <si>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</si>
  <si>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</si>
  <si>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</si>
  <si>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</si>
  <si>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</si>
  <si>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</si>
  <si>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</si>
  <si>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</si>
  <si>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</si>
  <si>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</si>
  <si>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</si>
  <si>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</si>
  <si>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</si>
  <si>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</si>
  <si>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</si>
  <si>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</si>
  <si>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</si>
  <si>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</si>
  <si>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</si>
  <si>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</si>
  <si>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</si>
  <si>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</si>
  <si>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</si>
  <si>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</si>
  <si>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</si>
  <si>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</si>
  <si>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</si>
  <si>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</si>
  <si>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</si>
  <si>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</si>
  <si>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</si>
  <si>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</si>
  <si>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</si>
  <si>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</si>
  <si>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</si>
  <si>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</si>
  <si>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</si>
  <si>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</si>
  <si>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</si>
  <si>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</si>
  <si>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</si>
  <si>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</si>
  <si>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</si>
  <si>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</si>
  <si>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</si>
  <si>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</si>
  <si>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</si>
  <si>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</si>
  <si>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</si>
  <si>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</si>
  <si>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</si>
  <si>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</si>
  <si>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</si>
  <si>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</si>
  <si>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</si>
  <si>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</si>
  <si>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</si>
  <si>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</si>
  <si>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</si>
  <si>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</si>
  <si>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</si>
  <si>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</si>
  <si>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</si>
  <si>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</si>
  <si>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</si>
  <si>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</si>
  <si>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</si>
  <si>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</si>
  <si>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</si>
  <si>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</si>
  <si>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</si>
  <si>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</si>
  <si>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</si>
  <si>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</si>
  <si>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</si>
  <si>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</si>
  <si>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</si>
  <si>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</si>
  <si>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</si>
  <si>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</si>
  <si>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</si>
  <si>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</si>
  <si>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</si>
  <si>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</si>
  <si>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</si>
  <si>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</si>
  <si>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</si>
  <si>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</si>
  <si>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</si>
  <si>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</si>
  <si>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</si>
  <si>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</si>
  <si>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</si>
  <si>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</si>
  <si>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</si>
  <si>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</si>
  <si>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</si>
  <si>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</si>
  <si>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</si>
  <si>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</si>
  <si>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</si>
  <si>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</si>
  <si>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</si>
  <si>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</si>
  <si>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</si>
  <si>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</si>
  <si>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</si>
  <si>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</si>
  <si>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</si>
  <si>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</si>
  <si>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</si>
  <si>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</si>
  <si>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</si>
  <si>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</si>
  <si>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</si>
  <si>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</si>
  <si>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</si>
  <si>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</si>
  <si>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</si>
  <si>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</si>
  <si>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</si>
  <si>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</si>
  <si>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</si>
  <si>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</si>
  <si>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</si>
  <si>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</si>
  <si>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</si>
  <si>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</si>
  <si>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</si>
  <si>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</si>
  <si>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</si>
  <si>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</si>
  <si>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</si>
  <si>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</si>
  <si>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</si>
  <si>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</si>
  <si>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</si>
  <si>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</si>
  <si>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</si>
  <si>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</si>
  <si>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</si>
  <si>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</si>
  <si>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</si>
  <si>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</si>
  <si>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</si>
  <si>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</si>
  <si>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</si>
  <si>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</si>
  <si>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</si>
  <si>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</si>
  <si>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</si>
  <si>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</si>
  <si>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</si>
  <si>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</si>
  <si>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</si>
  <si>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</si>
  <si>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</si>
  <si>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</si>
  <si>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</si>
  <si>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</si>
  <si>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</si>
  <si>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</si>
  <si>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</si>
  <si>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</si>
  <si>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</si>
  <si>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</si>
  <si>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</si>
  <si>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</si>
  <si>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</si>
  <si>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</si>
  <si>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</si>
  <si>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</si>
  <si>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</si>
  <si>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</si>
  <si>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</si>
  <si>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</si>
  <si>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</si>
  <si>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</si>
  <si>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</si>
  <si>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</si>
  <si>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</si>
  <si>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</si>
  <si>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</si>
  <si>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</si>
  <si>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</si>
  <si>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</si>
  <si>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</si>
  <si>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</si>
  <si>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</si>
  <si>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</si>
  <si>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</si>
  <si>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</si>
  <si>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</si>
  <si>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</si>
  <si>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</si>
  <si>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</si>
  <si>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</si>
  <si>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</si>
  <si>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</si>
  <si>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</si>
  <si>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</si>
  <si>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</si>
  <si>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</si>
  <si>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</si>
  <si>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</si>
  <si>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</si>
  <si>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</si>
  <si>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</si>
  <si>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</si>
  <si>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</si>
  <si>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</si>
  <si>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</si>
  <si>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</si>
  <si>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</si>
  <si>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</si>
  <si>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</si>
  <si>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</si>
  <si>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</si>
  <si>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</si>
  <si>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</si>
  <si>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</si>
  <si>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</si>
  <si>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</si>
  <si>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</si>
  <si>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</si>
  <si>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</si>
  <si>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</si>
  <si>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</si>
  <si>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</si>
  <si>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</si>
  <si>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</si>
  <si>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</si>
  <si>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</si>
  <si>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</si>
  <si>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</si>
  <si>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</si>
  <si>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</si>
  <si>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</si>
  <si>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</si>
  <si>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</si>
  <si>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</si>
  <si>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</si>
  <si>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</si>
  <si>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</si>
  <si>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</si>
  <si>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</si>
  <si>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</si>
  <si>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</si>
  <si>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</si>
  <si>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</si>
  <si>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</si>
  <si>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</si>
  <si>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</si>
  <si>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</si>
  <si>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</si>
  <si>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</si>
  <si>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</si>
  <si>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</si>
  <si>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</si>
  <si>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</si>
  <si>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</si>
  <si>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</si>
  <si>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</si>
  <si>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</si>
  <si>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</si>
  <si>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</si>
  <si>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</si>
  <si>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</si>
  <si>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</si>
  <si>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</si>
  <si>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</si>
  <si>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</si>
  <si>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</si>
  <si>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</si>
  <si>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</si>
  <si>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</si>
  <si>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</si>
  <si>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</si>
  <si>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</si>
  <si>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</si>
  <si>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</si>
  <si>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</si>
  <si>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</si>
  <si>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</si>
  <si>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</si>
  <si>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</si>
  <si>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</si>
  <si>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</si>
  <si>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</si>
  <si>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</si>
  <si>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</si>
  <si>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</si>
  <si>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</si>
  <si>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</si>
  <si>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</si>
  <si>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</si>
  <si>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</si>
  <si>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</si>
  <si>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</si>
  <si>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</si>
  <si>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</si>
  <si>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</si>
  <si>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</si>
  <si>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</si>
  <si>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</si>
  <si>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</si>
  <si>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</si>
  <si>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</si>
  <si>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</si>
  <si>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</si>
  <si>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</si>
  <si>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</si>
  <si>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</si>
  <si>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</si>
  <si>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</si>
  <si>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</si>
  <si>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</si>
  <si>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</si>
  <si>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</si>
  <si>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</si>
  <si>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</si>
  <si>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</si>
  <si>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</si>
  <si>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</si>
  <si>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</si>
  <si>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</si>
  <si>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</si>
  <si>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</si>
  <si>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</si>
  <si>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</si>
  <si>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</si>
  <si>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</si>
  <si>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</si>
  <si>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</si>
  <si>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</si>
  <si>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</si>
  <si>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</si>
  <si>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</si>
  <si>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</si>
  <si>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</si>
  <si>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</si>
  <si>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</si>
  <si>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</si>
  <si>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</si>
  <si>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</si>
  <si>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</si>
  <si>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</si>
  <si>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</si>
  <si>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</si>
  <si>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</si>
  <si>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</si>
  <si>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</si>
  <si>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</si>
  <si>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</si>
  <si>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</si>
  <si>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</si>
  <si>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</si>
  <si>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</si>
  <si>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</si>
  <si>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</si>
  <si>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</si>
  <si>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</si>
  <si>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</si>
  <si>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</si>
  <si>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</si>
  <si>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</si>
  <si>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</si>
  <si>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</si>
  <si>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</si>
  <si>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</si>
  <si>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</si>
  <si>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</si>
  <si>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</si>
  <si>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</si>
  <si>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</si>
  <si>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</si>
  <si>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</si>
  <si>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</si>
  <si>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</si>
  <si>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</si>
  <si>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</si>
  <si>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</si>
  <si>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</si>
  <si>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</si>
  <si>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</si>
  <si>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</si>
  <si>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</si>
  <si>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</si>
  <si>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</si>
  <si>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</si>
  <si>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</si>
  <si>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</si>
  <si>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</si>
  <si>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</si>
  <si>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</si>
  <si>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</si>
  <si>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</si>
  <si>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</si>
  <si>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</si>
  <si>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</si>
  <si>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</si>
  <si>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</si>
  <si>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</si>
  <si>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</si>
  <si>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</si>
  <si>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</si>
  <si>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</si>
  <si>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</si>
  <si>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</si>
  <si>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</si>
  <si>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</si>
  <si>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</si>
  <si>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</si>
  <si>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</si>
  <si>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</si>
  <si>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</si>
  <si>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</si>
  <si>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</si>
  <si>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</si>
  <si>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</si>
  <si>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</si>
  <si>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</si>
  <si>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</si>
  <si>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</si>
  <si>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</si>
  <si>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</si>
  <si>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</si>
  <si>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</si>
  <si>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</si>
  <si>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</si>
  <si>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</si>
  <si>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</si>
  <si>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</si>
  <si>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</si>
  <si>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</si>
  <si>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</si>
  <si>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</si>
  <si>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</si>
  <si>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</si>
  <si>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</si>
  <si>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</si>
  <si>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</si>
  <si>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</si>
  <si>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</si>
  <si>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</si>
  <si>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</si>
  <si>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</si>
  <si>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</si>
  <si>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</si>
  <si>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</si>
  <si>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</si>
  <si>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</si>
  <si>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</si>
  <si>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</si>
  <si>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</si>
  <si>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</si>
  <si>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</si>
  <si>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</si>
  <si>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</si>
  <si>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</si>
  <si>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</si>
  <si>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</si>
  <si>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</si>
  <si>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</si>
  <si>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</si>
  <si>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</si>
  <si>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</si>
  <si>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</si>
  <si>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</si>
  <si>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</si>
  <si>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</si>
  <si>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</si>
  <si>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</si>
  <si>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</si>
  <si>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</si>
  <si>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</si>
  <si>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</si>
  <si>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</si>
  <si>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</si>
  <si>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</si>
  <si>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</si>
  <si>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</si>
  <si>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</si>
  <si>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</si>
  <si>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</si>
  <si>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</si>
  <si>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</si>
  <si>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</si>
  <si>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</si>
  <si>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</si>
  <si>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</si>
  <si>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</si>
  <si>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</si>
  <si>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</si>
  <si>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</si>
  <si>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</si>
  <si>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</si>
  <si>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</si>
  <si>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</si>
  <si>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</si>
  <si>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</si>
  <si>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</si>
  <si>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</si>
  <si>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</si>
  <si>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</si>
  <si>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</si>
  <si>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</si>
  <si>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</si>
  <si>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</si>
  <si>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</si>
  <si>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</si>
  <si>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</si>
  <si>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</si>
  <si>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</si>
  <si>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</si>
  <si>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</si>
  <si>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</si>
  <si>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</si>
  <si>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</si>
  <si>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</si>
  <si>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</si>
  <si>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</si>
  <si>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</si>
  <si>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</si>
  <si>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</si>
  <si>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</si>
  <si>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</si>
  <si>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</si>
  <si>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</si>
  <si>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</si>
  <si>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</si>
  <si>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</si>
  <si>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</si>
  <si>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</si>
  <si>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</si>
  <si>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</si>
  <si>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</si>
  <si>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</si>
  <si>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</si>
  <si>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</si>
  <si>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</si>
  <si>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</si>
  <si>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</si>
  <si>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</si>
  <si>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</si>
  <si>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</si>
  <si>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</si>
  <si>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</si>
  <si>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</si>
  <si>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</si>
  <si>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</si>
  <si>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</si>
  <si>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</si>
  <si>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</si>
  <si>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</si>
  <si>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</si>
  <si>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</si>
  <si>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</si>
  <si>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</si>
  <si>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</si>
  <si>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</si>
  <si>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</si>
  <si>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</si>
  <si>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</si>
  <si>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</si>
  <si>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</si>
  <si>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</si>
  <si>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</si>
  <si>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</si>
  <si>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</si>
  <si>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</si>
  <si>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</si>
  <si>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</si>
  <si>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</si>
  <si>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</si>
  <si>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</si>
  <si>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</si>
  <si>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</si>
  <si>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</si>
  <si>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</si>
  <si>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</si>
  <si>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</si>
  <si>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</si>
  <si>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</si>
  <si>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</si>
  <si>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</si>
  <si>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</si>
  <si>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</si>
  <si>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</si>
  <si>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</si>
  <si>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</si>
  <si>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</si>
  <si>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</si>
  <si>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</si>
  <si>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</si>
  <si>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</si>
  <si>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</si>
  <si>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</si>
  <si>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</si>
  <si>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</si>
  <si>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</si>
  <si>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</si>
  <si>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</si>
  <si>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</si>
  <si>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</si>
  <si>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</si>
  <si>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</si>
  <si>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</si>
  <si>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</si>
  <si>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</si>
  <si>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</si>
  <si>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</si>
  <si>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</si>
  <si>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</si>
  <si>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</si>
  <si>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</si>
  <si>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</si>
  <si>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</si>
  <si>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</si>
  <si>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</si>
  <si>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</si>
  <si>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</si>
  <si>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</si>
  <si>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</si>
  <si>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</si>
  <si>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</si>
  <si>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</si>
  <si>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</si>
  <si>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</si>
  <si>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</si>
  <si>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</si>
  <si>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</si>
  <si>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</si>
  <si>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</si>
  <si>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</si>
  <si>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</si>
  <si>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</si>
  <si>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</si>
  <si>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</si>
  <si>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</si>
  <si>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</si>
  <si>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</si>
  <si>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</si>
  <si>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</si>
  <si>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</si>
  <si>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</si>
  <si>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</si>
  <si>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</si>
  <si>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</si>
  <si>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</si>
  <si>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</si>
  <si>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</si>
  <si>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</si>
  <si>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</si>
  <si>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</si>
  <si>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</si>
  <si>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</si>
  <si>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</si>
  <si>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</si>
  <si>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</si>
  <si>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</si>
  <si>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</si>
  <si>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</si>
  <si>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</si>
  <si>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</si>
  <si>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</si>
  <si>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</si>
  <si>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</si>
  <si>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</si>
  <si>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</si>
  <si>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</si>
  <si>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</si>
  <si>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</si>
  <si>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</si>
  <si>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</si>
  <si>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</si>
  <si>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</si>
  <si>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</si>
  <si>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</si>
  <si>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</si>
  <si>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</si>
  <si>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</si>
  <si>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</si>
  <si>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</si>
  <si>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</si>
  <si>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</si>
  <si>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</si>
  <si>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</si>
  <si>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</si>
  <si>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</si>
  <si>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</si>
  <si>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</si>
  <si>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</si>
  <si>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</si>
  <si>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</si>
  <si>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</si>
  <si>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</si>
  <si>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</si>
  <si>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</si>
  <si>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</si>
  <si>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</si>
  <si>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</si>
  <si>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</si>
  <si>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</si>
  <si>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</si>
  <si>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</si>
  <si>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</si>
  <si>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</si>
  <si>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</si>
  <si>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</si>
  <si>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</si>
  <si>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</si>
  <si>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</si>
  <si>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</si>
  <si>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</si>
  <si>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</si>
  <si>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</si>
  <si>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</si>
  <si>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</si>
  <si>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</si>
  <si>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</si>
  <si>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</si>
  <si>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</si>
  <si>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</si>
  <si>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</si>
  <si>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</si>
  <si>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</si>
  <si>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</si>
  <si>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</si>
  <si>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</si>
  <si>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</si>
  <si>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</si>
  <si>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</si>
  <si>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</si>
  <si>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</si>
  <si>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</si>
  <si>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</si>
  <si>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</si>
  <si>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</si>
  <si>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</si>
  <si>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</si>
  <si>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</si>
  <si>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</si>
  <si>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</si>
  <si>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</si>
  <si>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</si>
  <si>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</si>
  <si>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</si>
  <si>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</si>
  <si>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</si>
  <si>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</si>
  <si>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</si>
  <si>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</si>
  <si>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</si>
  <si>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</si>
  <si>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</si>
  <si>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</si>
  <si>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</si>
  <si>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</si>
  <si>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</si>
  <si>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</si>
  <si>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</si>
  <si>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</si>
  <si>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</si>
  <si>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</si>
  <si>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</si>
  <si>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</si>
  <si>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</si>
  <si>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</si>
  <si>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</si>
  <si>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</si>
  <si>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</si>
  <si>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</si>
  <si>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</si>
  <si>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</si>
  <si>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</si>
  <si>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</si>
  <si>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</si>
  <si>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</si>
  <si>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</si>
  <si>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</si>
  <si>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</si>
  <si>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</si>
  <si>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</si>
  <si>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</si>
  <si>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</si>
  <si>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</si>
  <si>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</si>
  <si>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</si>
  <si>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</si>
  <si>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</si>
  <si>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</si>
  <si>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</si>
  <si>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</si>
  <si>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</si>
  <si>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</si>
  <si>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</si>
  <si>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</si>
  <si>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</si>
  <si>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</si>
  <si>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</si>
  <si>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</si>
  <si>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</si>
  <si>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</si>
  <si>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</si>
  <si>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</si>
  <si>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</si>
  <si>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</si>
  <si>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</si>
  <si>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</si>
  <si>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</si>
  <si>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</si>
  <si>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</si>
  <si>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</si>
  <si>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</si>
  <si>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</si>
  <si>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</si>
  <si>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</si>
  <si>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</si>
  <si>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</si>
  <si>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</si>
  <si>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</si>
  <si>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</si>
  <si>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</si>
  <si>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</si>
  <si>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</si>
  <si>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</si>
  <si>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</si>
  <si>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</si>
  <si>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</si>
  <si>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</si>
  <si>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</si>
  <si>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</si>
  <si>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</si>
  <si>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</si>
  <si>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</si>
  <si>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</si>
  <si>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</si>
  <si>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</si>
  <si>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</si>
  <si>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</si>
  <si>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</si>
  <si>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</si>
  <si>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</si>
  <si>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</si>
  <si>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</si>
  <si>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</si>
  <si>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</si>
  <si>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</si>
  <si>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</si>
  <si>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</si>
  <si>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</si>
  <si>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</si>
  <si>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</si>
  <si>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</si>
  <si>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</si>
  <si>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</si>
  <si>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</si>
  <si>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</si>
  <si>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</si>
  <si>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</si>
  <si>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</si>
  <si>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</si>
  <si>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</si>
  <si>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</si>
  <si>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</si>
  <si>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</si>
  <si>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</si>
  <si>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</si>
  <si>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</si>
  <si>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</si>
  <si>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</si>
  <si>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</si>
  <si>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</si>
  <si>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</si>
  <si>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</si>
  <si>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</si>
  <si>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</si>
  <si>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</si>
  <si>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</si>
  <si>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</si>
  <si>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</si>
  <si>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</si>
  <si>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</si>
  <si>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</si>
  <si>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</si>
  <si>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</si>
  <si>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</si>
  <si>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</si>
  <si>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</si>
  <si>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</si>
  <si>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</si>
  <si>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</si>
  <si>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</si>
  <si>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</si>
  <si>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</si>
  <si>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</si>
  <si>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</si>
  <si>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</si>
  <si>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</si>
  <si>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</si>
  <si>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</si>
  <si>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</si>
  <si>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</si>
  <si>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</si>
  <si>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</si>
  <si>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</si>
  <si>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</si>
  <si>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</si>
  <si>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</si>
  <si>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</si>
  <si>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</si>
  <si>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</si>
  <si>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</si>
  <si>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</si>
  <si>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</si>
  <si>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</si>
  <si>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</si>
  <si>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</si>
  <si>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</si>
  <si>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</si>
  <si>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</si>
  <si>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</si>
  <si>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</si>
  <si>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</si>
  <si>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</si>
  <si>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</si>
  <si>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</si>
  <si>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</si>
  <si>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</si>
  <si>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</si>
  <si>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</si>
  <si>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</si>
  <si>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</si>
  <si>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</si>
  <si>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</si>
  <si>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</si>
  <si>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</si>
  <si>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</si>
  <si>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</si>
  <si>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</si>
  <si>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</si>
  <si>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</si>
  <si>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</si>
  <si>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</si>
  <si>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</si>
  <si>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</si>
  <si>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</si>
  <si>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</si>
  <si>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</si>
  <si>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</si>
  <si>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</si>
  <si>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</si>
  <si>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</si>
  <si>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</si>
  <si>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</si>
  <si>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</si>
  <si>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</si>
  <si>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</si>
  <si>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</si>
  <si>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</si>
  <si>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</si>
  <si>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</si>
  <si>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</si>
  <si>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</si>
  <si>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</si>
  <si>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</si>
  <si>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</si>
  <si>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</si>
  <si>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</si>
  <si>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</si>
  <si>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</si>
  <si>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</si>
  <si>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</si>
  <si>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</si>
  <si>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</si>
  <si>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</si>
  <si>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</si>
  <si>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</si>
  <si>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</si>
  <si>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</si>
  <si>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</si>
  <si>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</si>
  <si>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</si>
  <si>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</si>
  <si>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</si>
  <si>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</si>
  <si>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</si>
  <si>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</si>
  <si>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</si>
  <si>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</si>
  <si>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</si>
  <si>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</si>
  <si>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</si>
  <si>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</si>
  <si>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</si>
  <si>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</si>
  <si>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</si>
  <si>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</si>
  <si>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</si>
  <si>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</si>
  <si>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</si>
  <si>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</si>
  <si>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</si>
  <si>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</si>
  <si>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</si>
  <si>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</si>
  <si>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</si>
  <si>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</si>
  <si>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</si>
  <si>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</si>
  <si>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</si>
  <si>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</si>
  <si>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</si>
  <si>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</si>
  <si>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</si>
  <si>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</si>
  <si>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</si>
  <si>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</si>
  <si>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</si>
  <si>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</si>
  <si>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</si>
  <si>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</si>
  <si>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</si>
  <si>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</si>
  <si>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</si>
  <si>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</si>
  <si>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</si>
  <si>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</si>
  <si>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</si>
  <si>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</si>
  <si>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</si>
  <si>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</si>
  <si>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</si>
  <si>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</si>
  <si>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</si>
  <si>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</si>
  <si>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</si>
  <si>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</si>
  <si>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</si>
  <si>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</si>
  <si>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</si>
  <si>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</si>
  <si>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</si>
  <si>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</si>
  <si>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</si>
  <si>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</si>
  <si>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</si>
  <si>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</si>
  <si>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</si>
  <si>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</si>
  <si>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</si>
  <si>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</si>
  <si>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</si>
  <si>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</si>
  <si>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</si>
  <si>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</si>
  <si>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</si>
  <si>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</si>
  <si>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</si>
  <si>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</si>
  <si>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</si>
  <si>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</si>
  <si>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</si>
  <si>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</si>
  <si>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</si>
  <si>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</si>
  <si>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</si>
  <si>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</si>
  <si>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</si>
  <si>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</si>
  <si>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</si>
  <si>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</si>
  <si>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</si>
  <si>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</si>
  <si>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</si>
  <si>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</si>
  <si>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</si>
  <si>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</si>
  <si>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</si>
  <si>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</si>
  <si>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</si>
  <si>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</si>
  <si>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</si>
  <si>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</si>
  <si>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</si>
  <si>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</si>
  <si>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</si>
  <si>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</si>
  <si>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</si>
  <si>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</si>
  <si>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</si>
  <si>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</si>
  <si>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</si>
  <si>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</si>
  <si>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</si>
  <si>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</si>
  <si>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</si>
  <si>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</si>
  <si>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</si>
  <si>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</si>
  <si>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</si>
  <si>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</si>
  <si>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</si>
  <si>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</si>
  <si>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</si>
  <si>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</si>
  <si>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</si>
  <si>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</si>
  <si>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</si>
  <si>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</si>
  <si>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</si>
  <si>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</si>
  <si>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</si>
  <si>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</si>
  <si>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</si>
  <si>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</si>
  <si>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</si>
  <si>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</si>
  <si>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</si>
  <si>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</si>
  <si>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</si>
  <si>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</si>
  <si>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</si>
  <si>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</si>
  <si>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</si>
  <si>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</si>
  <si>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</si>
  <si>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</si>
  <si>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</si>
  <si>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</si>
  <si>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</si>
  <si>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</si>
  <si>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</si>
  <si>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</si>
  <si>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</si>
  <si>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</si>
  <si>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</si>
  <si>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</si>
  <si>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</si>
  <si>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</si>
  <si>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</si>
  <si>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</si>
  <si>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</si>
  <si>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</si>
  <si>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</si>
  <si>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</si>
  <si>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</si>
  <si>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</si>
  <si>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</si>
  <si>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</si>
  <si>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</si>
  <si>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</si>
  <si>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</si>
  <si>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</si>
  <si>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</si>
  <si>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</si>
  <si>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</si>
  <si>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</si>
  <si>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</si>
  <si>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</si>
  <si>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</si>
  <si>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</si>
  <si>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</si>
  <si>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</si>
  <si>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</si>
  <si>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</si>
  <si>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</si>
  <si>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</si>
  <si>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</si>
  <si>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</si>
  <si>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</si>
  <si>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</si>
  <si>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</si>
  <si>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</si>
  <si>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</si>
  <si>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</si>
  <si>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</si>
  <si>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</si>
  <si>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</si>
  <si>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</si>
  <si>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</si>
  <si>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</si>
  <si>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</si>
  <si>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</si>
  <si>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</si>
  <si>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</si>
  <si>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</si>
  <si>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</si>
  <si>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</si>
  <si>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</si>
  <si>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</si>
  <si>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</si>
  <si>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</si>
  <si>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</si>
  <si>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</si>
  <si>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</si>
  <si>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</si>
  <si>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</si>
  <si>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</si>
  <si>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</si>
  <si>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</si>
  <si>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</si>
  <si>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</si>
  <si>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</si>
  <si>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</si>
  <si>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</si>
  <si>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</si>
  <si>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</si>
  <si>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</si>
  <si>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</si>
  <si>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</si>
  <si>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</si>
  <si>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</si>
  <si>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</si>
  <si>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</si>
  <si>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</si>
  <si>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</si>
  <si>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</si>
  <si>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</si>
  <si>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</si>
  <si>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</si>
  <si>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</si>
  <si>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</si>
  <si>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</si>
  <si>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</si>
  <si>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</si>
  <si>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</si>
  <si>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</si>
  <si>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</si>
  <si>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</si>
  <si>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</si>
  <si>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</si>
  <si>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</si>
  <si>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</si>
  <si>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</si>
  <si>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</si>
  <si>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</si>
  <si>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</si>
  <si>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</si>
  <si>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</si>
  <si>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</si>
  <si>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</si>
  <si>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</si>
  <si>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</si>
  <si>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</si>
  <si>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</si>
  <si>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</si>
  <si>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</si>
  <si>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</si>
  <si>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</si>
  <si>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</si>
  <si>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</si>
  <si>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</si>
  <si>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</si>
  <si>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</si>
  <si>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</si>
  <si>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</si>
  <si>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</si>
  <si>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</si>
  <si>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</si>
  <si>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</si>
  <si>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</si>
  <si>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</si>
  <si>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</si>
  <si>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</si>
  <si>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</si>
  <si>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</si>
  <si>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</si>
  <si>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</si>
  <si>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</si>
  <si>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</si>
  <si>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</si>
  <si>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</si>
  <si>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</si>
  <si>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</si>
  <si>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</si>
  <si>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</si>
  <si>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</si>
  <si>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</si>
  <si>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</si>
  <si>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</si>
  <si>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</si>
  <si>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</si>
  <si>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</si>
  <si>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</si>
  <si>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</si>
  <si>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</si>
  <si>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</si>
  <si>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</si>
  <si>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</si>
  <si>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</si>
  <si>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</si>
  <si>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</si>
  <si>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</si>
  <si>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</si>
  <si>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</si>
  <si>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</si>
  <si>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</si>
  <si>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</si>
  <si>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</si>
  <si>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</si>
  <si>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</si>
  <si>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</si>
  <si>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</si>
  <si>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</si>
  <si>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</si>
  <si>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</si>
  <si>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</si>
  <si>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</si>
  <si>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</si>
  <si>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</si>
  <si>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</si>
  <si>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</si>
  <si>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</si>
  <si>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</si>
  <si>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</si>
  <si>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</si>
  <si>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</si>
  <si>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</si>
  <si>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</si>
  <si>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</si>
  <si>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</si>
  <si>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</si>
  <si>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</si>
  <si>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</si>
  <si>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</si>
  <si>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</si>
  <si>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</si>
  <si>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</si>
  <si>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</si>
  <si>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</si>
  <si>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</si>
  <si>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</si>
  <si>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</si>
  <si>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</si>
  <si>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</si>
  <si>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</si>
  <si>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</si>
  <si>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</si>
  <si>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</si>
  <si>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</si>
  <si>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</si>
  <si>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</si>
  <si>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</si>
  <si>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</si>
  <si>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</si>
  <si>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</si>
  <si>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</si>
  <si>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</si>
  <si>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</si>
  <si>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</si>
  <si>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</si>
  <si>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</si>
  <si>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</si>
  <si>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</si>
  <si>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</si>
  <si>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</si>
  <si>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</si>
  <si>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</si>
  <si>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</si>
  <si>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</si>
  <si>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</si>
  <si>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</si>
  <si>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</si>
  <si>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</si>
  <si>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</si>
  <si>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</si>
  <si>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</si>
  <si>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</si>
  <si>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</si>
  <si>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</si>
  <si>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</si>
  <si>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</si>
  <si>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</si>
  <si>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</si>
  <si>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</si>
  <si>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</si>
  <si>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</si>
  <si>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</si>
  <si>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</si>
  <si>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</si>
  <si>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</si>
  <si>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</si>
  <si>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</si>
  <si>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</si>
  <si>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</si>
  <si>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</si>
  <si>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</si>
  <si>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</si>
  <si>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</si>
  <si>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</si>
  <si>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</si>
  <si>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</si>
  <si>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</si>
  <si>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</si>
  <si>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</si>
  <si>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</si>
  <si>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</si>
  <si>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</si>
  <si>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</si>
  <si>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</si>
  <si>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</si>
  <si>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</si>
  <si>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</si>
  <si>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</si>
  <si>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</si>
  <si>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</si>
  <si>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</si>
  <si>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</si>
  <si>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</si>
  <si>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</si>
  <si>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</si>
  <si>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</si>
  <si>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</si>
  <si>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</si>
  <si>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</si>
  <si>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</si>
  <si>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</si>
  <si>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</si>
  <si>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</si>
  <si>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</si>
  <si>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</si>
  <si>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</si>
  <si>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</si>
  <si>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</si>
  <si>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</si>
  <si>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</si>
  <si>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</si>
  <si>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</si>
  <si>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</si>
  <si>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</si>
  <si>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</si>
  <si>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</si>
  <si>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</si>
  <si>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</si>
  <si>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</si>
  <si>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</si>
  <si>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</si>
  <si>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</si>
  <si>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</si>
  <si>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</si>
  <si>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</si>
  <si>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</si>
  <si>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</si>
  <si>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</si>
  <si>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</si>
  <si>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</si>
  <si>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</si>
  <si>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</si>
  <si>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</si>
  <si>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</si>
  <si>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</si>
  <si>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</si>
  <si>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</si>
  <si>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</si>
  <si>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</si>
  <si>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</si>
  <si>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</si>
  <si>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</si>
  <si>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</si>
  <si>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</si>
  <si>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</si>
  <si>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</si>
  <si>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</si>
  <si>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</si>
  <si>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</si>
  <si>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</si>
  <si>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</si>
  <si>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</si>
  <si>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</si>
  <si>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</si>
  <si>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</si>
  <si>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</si>
  <si>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</si>
  <si>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</si>
  <si>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</si>
  <si>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</si>
  <si>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</si>
  <si>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</si>
  <si>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</si>
  <si>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</si>
  <si>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</si>
  <si>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</si>
  <si>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</si>
  <si>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</si>
  <si>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</si>
  <si>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</si>
  <si>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</si>
  <si>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</si>
  <si>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</si>
  <si>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</si>
  <si>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</si>
  <si>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</si>
  <si>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</si>
  <si>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</si>
  <si>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</si>
  <si>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</si>
  <si>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</si>
  <si>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</si>
  <si>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</si>
  <si>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</si>
  <si>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</si>
  <si>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</si>
  <si>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</si>
  <si>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</si>
  <si>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</si>
  <si>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</si>
  <si>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</si>
  <si>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</si>
  <si>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</si>
  <si>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</si>
  <si>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</si>
  <si>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</si>
  <si>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</si>
  <si>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</si>
  <si>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</si>
  <si>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</si>
  <si>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</si>
  <si>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</si>
  <si>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</si>
  <si>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</si>
  <si>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</si>
  <si>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</si>
  <si>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</si>
  <si>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</si>
  <si>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</si>
  <si>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</si>
  <si>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</si>
  <si>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</si>
  <si>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</si>
  <si>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</si>
  <si>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</si>
  <si>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</si>
  <si>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</si>
  <si>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</si>
  <si>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</si>
  <si>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</si>
  <si>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</si>
  <si>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</si>
  <si>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</si>
  <si>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</si>
  <si>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</si>
  <si>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</si>
  <si>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</si>
  <si>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</si>
  <si>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</si>
  <si>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</si>
  <si>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</si>
  <si>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</si>
  <si>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</si>
  <si>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</si>
  <si>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</si>
  <si>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</si>
  <si>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</si>
  <si>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</si>
  <si>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</si>
  <si>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</si>
  <si>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</si>
  <si>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</si>
  <si>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</si>
  <si>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</si>
  <si>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</si>
  <si>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</si>
  <si>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</si>
  <si>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</si>
  <si>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</si>
  <si>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</si>
  <si>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</si>
  <si>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</si>
  <si>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</si>
  <si>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</si>
  <si>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</si>
  <si>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</si>
  <si>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</si>
  <si>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</si>
  <si>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</si>
  <si>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</si>
  <si>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</si>
  <si>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</si>
  <si>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</si>
  <si>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</si>
  <si>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</si>
  <si>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</si>
  <si>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</si>
  <si>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</si>
  <si>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</si>
  <si>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</si>
  <si>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</si>
  <si>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</si>
  <si>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</si>
  <si>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</si>
  <si>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</si>
  <si>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</si>
  <si>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</si>
  <si>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</si>
  <si>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</si>
  <si>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</si>
  <si>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</si>
  <si>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</si>
  <si>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</si>
  <si>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</si>
  <si>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</si>
  <si>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</si>
  <si>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</si>
  <si>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</si>
  <si>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</si>
  <si>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</si>
  <si>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</si>
  <si>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</si>
  <si>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</si>
  <si>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</si>
  <si>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</si>
  <si>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</si>
  <si>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</si>
  <si>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</si>
  <si>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</si>
  <si>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</si>
  <si>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</si>
  <si>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</si>
  <si>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</si>
  <si>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</si>
  <si>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</si>
  <si>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</si>
  <si>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</si>
  <si>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</si>
  <si>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</si>
  <si>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</si>
  <si>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</si>
  <si>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</si>
  <si>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</si>
  <si>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</si>
  <si>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</si>
  <si>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</si>
  <si>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</si>
  <si>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</si>
  <si>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</si>
  <si>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</si>
  <si>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</si>
  <si>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</si>
  <si>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</si>
  <si>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</si>
  <si>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</si>
  <si>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</si>
  <si>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</si>
  <si>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</si>
  <si>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</si>
  <si>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</si>
  <si>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</si>
  <si>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</si>
  <si>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</si>
  <si>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</si>
  <si>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</si>
  <si>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</si>
  <si>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</si>
  <si>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</si>
  <si>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</si>
  <si>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</si>
  <si>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</si>
  <si>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</si>
  <si>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</si>
  <si>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</si>
  <si>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</si>
  <si>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</si>
  <si>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</si>
  <si>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</si>
  <si>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</si>
  <si>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</si>
  <si>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</si>
  <si>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</si>
  <si>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</si>
  <si>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</si>
  <si>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</si>
  <si>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</si>
  <si>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</si>
  <si>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</si>
  <si>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</si>
  <si>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</si>
  <si>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</si>
  <si>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</si>
  <si>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</si>
  <si>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</si>
  <si>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</si>
  <si>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</si>
  <si>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</si>
  <si>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</si>
  <si>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</si>
  <si>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</si>
  <si>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</si>
  <si>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</si>
  <si>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</si>
  <si>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</si>
  <si>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</si>
  <si>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</si>
  <si>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</si>
  <si>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</si>
  <si>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</si>
  <si>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</si>
  <si>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</si>
  <si>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</si>
  <si>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</si>
  <si>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</si>
  <si>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</si>
  <si>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</si>
  <si>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</si>
  <si>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</si>
  <si>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</si>
  <si>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</si>
  <si>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</si>
  <si>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</si>
  <si>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</si>
  <si>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</si>
  <si>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</si>
  <si>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</si>
  <si>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</si>
  <si>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</si>
  <si>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</si>
  <si>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</si>
  <si>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</si>
  <si>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</si>
  <si>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</si>
  <si>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</si>
  <si>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</si>
  <si>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</si>
  <si>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</si>
  <si>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</si>
  <si>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</si>
  <si>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</si>
  <si>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</si>
  <si>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</si>
  <si>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</si>
  <si>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</si>
  <si>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</si>
  <si>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</si>
  <si>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</si>
  <si>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</si>
  <si>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</si>
  <si>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</si>
  <si>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</si>
  <si>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</si>
  <si>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</si>
  <si>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</si>
  <si>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</si>
  <si>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</si>
  <si>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</si>
  <si>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</si>
  <si>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</si>
  <si>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</si>
  <si>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</si>
  <si>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</si>
  <si>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</si>
  <si>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</si>
  <si>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</si>
  <si>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</si>
  <si>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</si>
  <si>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</si>
  <si>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</si>
  <si>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</si>
  <si>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</si>
  <si>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</si>
  <si>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</si>
  <si>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</si>
  <si>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</si>
  <si>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</si>
  <si>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</si>
  <si>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</si>
  <si>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</si>
  <si>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</si>
  <si>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</si>
  <si>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</si>
  <si>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</si>
  <si>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</si>
  <si>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</si>
  <si>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</si>
  <si>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</si>
  <si>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</si>
  <si>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</si>
  <si>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</si>
  <si>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</si>
  <si>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</si>
  <si>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</si>
  <si>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</si>
  <si>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</si>
  <si>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</si>
  <si>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</si>
  <si>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</si>
  <si>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</si>
  <si>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</si>
  <si>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</si>
  <si>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</si>
  <si>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</si>
  <si>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</si>
  <si>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</si>
  <si>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</si>
  <si>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</si>
  <si>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</si>
  <si>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</si>
  <si>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</si>
  <si>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</si>
  <si>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</si>
  <si>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</si>
  <si>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</si>
  <si>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</si>
  <si>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</si>
  <si>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</si>
  <si>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</si>
  <si>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</si>
  <si>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</si>
  <si>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</si>
  <si>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</si>
  <si>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</si>
  <si>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</si>
  <si>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</si>
  <si>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</si>
  <si>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</si>
  <si>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</si>
  <si>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</si>
  <si>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</si>
  <si>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</si>
  <si>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</si>
  <si>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</si>
  <si>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</si>
  <si>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</si>
  <si>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</si>
  <si>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</si>
  <si>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</si>
  <si>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</si>
  <si>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</si>
  <si>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</si>
  <si>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</si>
  <si>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</si>
  <si>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</si>
  <si>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</si>
  <si>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</si>
  <si>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</si>
  <si>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</si>
  <si>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</si>
  <si>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</si>
  <si>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</si>
  <si>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</si>
  <si>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</si>
  <si>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</si>
  <si>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</si>
  <si>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</si>
  <si>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</si>
  <si>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</si>
  <si>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</si>
  <si>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</si>
  <si>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</si>
  <si>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</si>
  <si>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</si>
  <si>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</si>
  <si>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</si>
  <si>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</si>
  <si>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</si>
  <si>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</si>
  <si>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</si>
  <si>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</si>
  <si>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</si>
  <si>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</si>
  <si>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</si>
  <si>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</si>
  <si>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</si>
  <si>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</si>
  <si>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</si>
  <si>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</si>
  <si>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</si>
  <si>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</si>
  <si>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</si>
  <si>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</si>
  <si>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</si>
  <si>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</si>
  <si>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</si>
  <si>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</si>
  <si>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</si>
  <si>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</si>
  <si>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</si>
  <si>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</si>
  <si>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</si>
  <si>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</si>
  <si>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</si>
  <si>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</si>
  <si>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</si>
  <si>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</si>
  <si>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</si>
  <si>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</si>
  <si>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</si>
  <si>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</si>
  <si>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</si>
  <si>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</si>
  <si>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</si>
  <si>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</si>
  <si>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</si>
  <si>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</si>
  <si>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</si>
  <si>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</si>
  <si>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</si>
  <si>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</si>
  <si>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</si>
  <si>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</si>
  <si>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</si>
  <si>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</si>
  <si>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</si>
  <si>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</si>
  <si>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</si>
  <si>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</si>
  <si>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</si>
  <si>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</si>
  <si>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</si>
  <si>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</si>
  <si>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</si>
  <si>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</si>
  <si>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</si>
  <si>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</si>
  <si>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</si>
  <si>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</si>
  <si>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</si>
  <si>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</si>
  <si>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</si>
  <si>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</si>
  <si>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</si>
  <si>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</si>
  <si>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</si>
  <si>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</si>
  <si>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</si>
  <si>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</si>
  <si>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</si>
  <si>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</si>
  <si>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</si>
  <si>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</si>
  <si>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</si>
  <si>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</si>
  <si>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</si>
  <si>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</si>
  <si>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</si>
  <si>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</si>
  <si>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</si>
  <si>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</si>
  <si>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</si>
  <si>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</si>
  <si>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</si>
  <si>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</si>
  <si>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</si>
  <si>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</si>
  <si>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</si>
  <si>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</si>
  <si>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</si>
  <si>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</si>
  <si>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</si>
  <si>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</si>
  <si>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</si>
  <si>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</si>
  <si>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</si>
  <si>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</si>
  <si>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</si>
  <si>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</si>
  <si>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</si>
  <si>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</si>
  <si>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</si>
  <si>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</si>
  <si>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</si>
  <si>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</si>
  <si>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</si>
  <si>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</si>
  <si>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</si>
  <si>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</si>
  <si>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</si>
  <si>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</si>
  <si>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</si>
  <si>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</si>
  <si>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</si>
  <si>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</si>
  <si>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</si>
  <si>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</si>
  <si>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</si>
  <si>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</si>
  <si>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</si>
  <si>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</si>
  <si>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</si>
  <si>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</si>
  <si>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</si>
  <si>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</si>
  <si>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</si>
  <si>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</si>
  <si>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</si>
  <si>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</si>
  <si>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</si>
  <si>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</si>
  <si>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</si>
  <si>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</si>
  <si>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</si>
  <si>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</si>
  <si>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</si>
  <si>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</si>
  <si>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</si>
  <si>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</si>
  <si>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</si>
  <si>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</si>
  <si>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</si>
  <si>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</si>
  <si>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</si>
  <si>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</si>
  <si>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</si>
  <si>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</si>
  <si>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</si>
  <si>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</si>
  <si>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</si>
  <si>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</si>
  <si>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</si>
  <si>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</si>
  <si>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</si>
  <si>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</si>
  <si>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</si>
  <si>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</si>
  <si>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</si>
  <si>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</si>
  <si>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</si>
  <si>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</si>
  <si>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</si>
  <si>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</si>
  <si>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</si>
  <si>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</si>
  <si>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</si>
  <si>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</si>
  <si>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</si>
  <si>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</si>
  <si>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</si>
  <si>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</si>
  <si>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</si>
  <si>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</si>
  <si>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</si>
  <si>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</si>
  <si>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</si>
  <si>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</si>
  <si>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</si>
  <si>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</si>
  <si>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</si>
  <si>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</si>
  <si>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</si>
  <si>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</si>
  <si>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</si>
  <si>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</si>
  <si>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</si>
  <si>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</si>
  <si>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</si>
  <si>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</si>
  <si>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</si>
  <si>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</si>
  <si>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</si>
  <si>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</si>
  <si>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</si>
  <si>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</si>
  <si>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</si>
  <si>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</si>
  <si>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</si>
  <si>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</si>
  <si>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</si>
  <si>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</si>
  <si>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</si>
  <si>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</si>
  <si>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</si>
  <si>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</si>
  <si>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</si>
  <si>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</si>
  <si>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</si>
  <si>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</si>
  <si>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</si>
  <si>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</si>
  <si>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</si>
  <si>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</si>
  <si>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</si>
  <si>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</si>
  <si>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</si>
  <si>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</si>
  <si>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</si>
  <si>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</si>
  <si>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</si>
  <si>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</si>
  <si>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</si>
  <si>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</si>
  <si>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</si>
  <si>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</si>
  <si>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</si>
  <si>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</si>
  <si>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</si>
  <si>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</si>
  <si>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</si>
  <si>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</si>
  <si>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</si>
  <si>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</si>
  <si>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</si>
  <si>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</si>
  <si>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</si>
  <si>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</si>
  <si>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</si>
  <si>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</si>
  <si>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</si>
  <si>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</si>
  <si>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</si>
  <si>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</si>
  <si>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</si>
  <si>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</si>
  <si>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</si>
  <si>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</si>
  <si>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</si>
  <si>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</si>
  <si>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</si>
  <si>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</si>
  <si>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</si>
  <si>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</si>
  <si>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</si>
  <si>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</si>
  <si>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</si>
  <si>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</si>
  <si>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</si>
  <si>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</si>
  <si>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</si>
  <si>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</si>
  <si>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</si>
  <si>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</si>
  <si>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</si>
  <si>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</si>
  <si>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</si>
  <si>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</si>
  <si>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</si>
  <si>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</si>
  <si>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</si>
  <si>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</si>
  <si>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</si>
  <si>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</si>
  <si>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</si>
  <si>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</si>
  <si>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</si>
  <si>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</si>
  <si>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</si>
  <si>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</si>
  <si>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</si>
  <si>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</si>
  <si>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</si>
  <si>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</si>
  <si>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</si>
  <si>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</si>
  <si>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</si>
  <si>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</si>
  <si>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</si>
  <si>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</si>
  <si>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</si>
  <si>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</si>
  <si>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</si>
  <si>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</si>
  <si>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</si>
  <si>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</si>
  <si>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</si>
  <si>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</si>
  <si>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</si>
  <si>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</si>
  <si>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</si>
  <si>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</si>
  <si>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</si>
  <si>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</si>
  <si>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</si>
  <si>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</si>
  <si>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</si>
  <si>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</si>
  <si>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</si>
  <si>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</si>
  <si>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</si>
  <si>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</si>
  <si>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</si>
  <si>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</si>
  <si>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</si>
  <si>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</si>
  <si>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</si>
  <si>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</si>
  <si>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</si>
  <si>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</si>
  <si>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</si>
  <si>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</si>
  <si>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</si>
  <si>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</si>
  <si>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</si>
  <si>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</si>
  <si>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</si>
  <si>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</si>
  <si>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</si>
  <si>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</si>
  <si>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</si>
  <si>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</si>
  <si>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</si>
  <si>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</si>
  <si>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</si>
  <si>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</si>
  <si>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</si>
  <si>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</si>
  <si>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</si>
  <si>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</si>
  <si>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</si>
  <si>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</si>
  <si>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</si>
  <si>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</si>
  <si>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</si>
  <si>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</si>
  <si>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</si>
  <si>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</si>
  <si>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</si>
  <si>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</si>
  <si>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</si>
  <si>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</si>
  <si>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</si>
  <si>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</si>
  <si>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</si>
  <si>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</si>
  <si>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</si>
  <si>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</si>
  <si>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</si>
  <si>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</si>
  <si>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</si>
  <si>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</si>
  <si>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</si>
  <si>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</si>
  <si>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</si>
  <si>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</si>
  <si>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</si>
  <si>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</si>
  <si>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</si>
  <si>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</si>
  <si>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</si>
  <si>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</si>
  <si>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</si>
  <si>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</si>
  <si>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</si>
  <si>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</si>
  <si>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</si>
  <si>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</si>
  <si>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</si>
  <si>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</si>
  <si>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</si>
  <si>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</si>
  <si>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</si>
  <si>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</si>
  <si>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</si>
  <si>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</si>
  <si>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</si>
  <si>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</si>
  <si>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</si>
  <si>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</si>
  <si>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</si>
  <si>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</si>
  <si>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</si>
  <si>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</si>
  <si>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</si>
  <si>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</si>
  <si>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</si>
  <si>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</si>
  <si>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</si>
  <si>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</si>
  <si>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</si>
  <si>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</si>
  <si>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</si>
  <si>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</si>
  <si>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</si>
  <si>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</si>
  <si>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</si>
  <si>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</si>
  <si>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</si>
  <si>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</si>
  <si>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</si>
  <si>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</si>
  <si>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</si>
  <si>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</si>
  <si>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</si>
  <si>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</si>
  <si>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</si>
  <si>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</si>
  <si>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</si>
  <si>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</si>
  <si>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</si>
  <si>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</si>
  <si>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</si>
  <si>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</si>
  <si>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</si>
  <si>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</si>
  <si>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</si>
  <si>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</si>
  <si>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</si>
  <si>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</si>
  <si>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</si>
  <si>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</si>
  <si>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</si>
  <si>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</si>
  <si>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</si>
  <si>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</si>
  <si>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</si>
  <si>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</si>
  <si>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</si>
  <si>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</si>
  <si>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</si>
  <si>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</si>
  <si>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</si>
  <si>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</si>
  <si>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</si>
  <si>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</si>
  <si>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</si>
  <si>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</si>
  <si>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</si>
  <si>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</si>
  <si>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</si>
  <si>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</si>
  <si>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</si>
  <si>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</si>
  <si>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</si>
  <si>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</si>
  <si>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</si>
  <si>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</si>
  <si>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</si>
  <si>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</si>
  <si>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</si>
  <si>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</si>
  <si>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</si>
  <si>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</si>
  <si>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</si>
  <si>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</si>
  <si>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</si>
  <si>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</si>
  <si>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</si>
  <si>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</si>
  <si>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</si>
  <si>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</si>
  <si>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</si>
  <si>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</si>
  <si>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</si>
  <si>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</si>
  <si>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</si>
  <si>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</si>
  <si>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</si>
  <si>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</si>
  <si>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</si>
  <si>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</si>
  <si>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</si>
  <si>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</si>
  <si>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</si>
  <si>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</si>
  <si>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</si>
  <si>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</si>
  <si>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</si>
  <si>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</si>
  <si>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</si>
  <si>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</si>
  <si>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</si>
  <si>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</si>
  <si>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</si>
  <si>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</si>
  <si>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</si>
  <si>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</si>
  <si>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</si>
  <si>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</si>
  <si>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</si>
  <si>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</si>
  <si>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</si>
  <si>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</si>
  <si>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</si>
  <si>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</si>
  <si>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</si>
  <si>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</si>
  <si>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</si>
  <si>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</si>
  <si>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</si>
  <si>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</si>
  <si>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</si>
  <si>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</si>
  <si>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</si>
  <si>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</si>
  <si>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</si>
  <si>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</si>
  <si>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</si>
  <si>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</si>
  <si>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</si>
  <si>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</si>
  <si>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</si>
  <si>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</si>
  <si>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</si>
  <si>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</si>
  <si>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</si>
  <si>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</si>
  <si>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</si>
  <si>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</si>
  <si>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</si>
  <si>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</si>
  <si>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</si>
  <si>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</si>
  <si>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</si>
  <si>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</si>
  <si>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</si>
  <si>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</si>
  <si>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</si>
  <si>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</si>
  <si>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</si>
  <si>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</si>
  <si>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</si>
  <si>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</si>
  <si>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</si>
  <si>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</si>
  <si>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</si>
  <si>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</si>
  <si>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</si>
  <si>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</si>
  <si>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</si>
  <si>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</si>
  <si>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</si>
  <si>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</si>
  <si>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</si>
  <si>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</si>
  <si>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</si>
  <si>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</si>
  <si>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</si>
  <si>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</si>
  <si>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</si>
  <si>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</si>
  <si>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</si>
  <si>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</si>
  <si>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</si>
  <si>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</si>
  <si>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</si>
  <si>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</si>
  <si>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</si>
  <si>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</si>
  <si>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</si>
  <si>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</si>
  <si>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</si>
  <si>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</si>
  <si>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</si>
  <si>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</si>
  <si>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</si>
  <si>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</si>
  <si>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</si>
  <si>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</si>
  <si>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</si>
  <si>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</si>
  <si>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</si>
  <si>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</si>
  <si>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</si>
  <si>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</si>
  <si>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</si>
  <si>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</si>
  <si>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</si>
  <si>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</si>
  <si>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</si>
  <si>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</si>
  <si>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</si>
  <si>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</si>
  <si>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</si>
  <si>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</si>
  <si>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</si>
  <si>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</si>
  <si>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</si>
  <si>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</si>
  <si>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</si>
  <si>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</si>
  <si>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</si>
  <si>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</si>
  <si>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</si>
  <si>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</si>
  <si>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</si>
  <si>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</si>
  <si>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</si>
  <si>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</si>
  <si>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</si>
  <si>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</si>
  <si>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</si>
  <si>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</si>
  <si>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</si>
  <si>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</si>
  <si>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</si>
  <si>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</si>
  <si>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</si>
  <si>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</si>
  <si>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</si>
  <si>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</si>
  <si>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</si>
  <si>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</si>
  <si>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</si>
  <si>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</si>
  <si>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</si>
  <si>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</si>
  <si>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</si>
  <si>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</si>
  <si>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</si>
  <si>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</si>
  <si>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</si>
  <si>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</si>
  <si>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</si>
  <si>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</si>
  <si>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</si>
  <si>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</si>
  <si>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</si>
  <si>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</si>
  <si>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</si>
  <si>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</si>
  <si>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</si>
  <si>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</si>
  <si>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</si>
  <si>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</si>
  <si>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</si>
  <si>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</si>
  <si>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</si>
  <si>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</si>
  <si>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</si>
  <si>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</si>
  <si>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</si>
  <si>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</si>
  <si>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</si>
  <si>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</si>
  <si>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</si>
  <si>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</si>
  <si>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</si>
  <si>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</si>
  <si>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</si>
  <si>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</si>
  <si>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</si>
  <si>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</si>
  <si>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</si>
  <si>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</si>
  <si>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</si>
  <si>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</si>
  <si>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</si>
  <si>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</si>
  <si>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</si>
  <si>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</si>
  <si>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</si>
  <si>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</si>
  <si>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</si>
  <si>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</si>
  <si>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</si>
  <si>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</si>
  <si>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</si>
  <si>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</si>
  <si>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</si>
  <si>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</si>
  <si>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</si>
  <si>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</si>
  <si>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</si>
  <si>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</si>
  <si>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</si>
  <si>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</si>
  <si>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</si>
  <si>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</si>
  <si>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</si>
  <si>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</si>
  <si>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</si>
  <si>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</si>
  <si>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</si>
  <si>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</si>
  <si>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</si>
  <si>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</si>
  <si>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</si>
  <si>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</si>
  <si>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</si>
  <si>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</si>
  <si>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</si>
  <si>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</si>
  <si>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</si>
  <si>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</si>
  <si>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</si>
  <si>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</si>
  <si>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</si>
  <si>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</si>
  <si>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</si>
  <si>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</si>
  <si>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</si>
  <si>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</si>
  <si>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</si>
  <si>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</si>
  <si>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</si>
  <si>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</si>
  <si>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</si>
  <si>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</si>
  <si>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</si>
  <si>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</si>
  <si>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</si>
  <si>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</si>
  <si>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</si>
  <si>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</si>
  <si>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</si>
  <si>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</si>
  <si>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</si>
  <si>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</si>
  <si>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</si>
  <si>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</si>
  <si>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</si>
  <si>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</si>
  <si>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</si>
  <si>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</si>
  <si>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</si>
  <si>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</si>
  <si>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</si>
  <si>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</si>
  <si>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</si>
  <si>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</si>
  <si>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</si>
  <si>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</si>
  <si>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</si>
  <si>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</si>
  <si>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</si>
  <si>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</si>
  <si>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</si>
  <si>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</si>
  <si>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</si>
  <si>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</si>
  <si>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</si>
  <si>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</si>
  <si>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</si>
  <si>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</si>
  <si>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</si>
  <si>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</si>
  <si>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</si>
  <si>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</si>
  <si>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</si>
  <si>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</si>
  <si>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</si>
  <si>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</si>
  <si>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</si>
  <si>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</si>
  <si>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</si>
  <si>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</si>
  <si>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</si>
  <si>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</si>
  <si>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</si>
  <si>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</si>
  <si>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</si>
  <si>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</si>
  <si>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</si>
  <si>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</si>
  <si>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</si>
  <si>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</si>
  <si>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</si>
  <si>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</si>
  <si>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</si>
  <si>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</si>
  <si>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</si>
  <si>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</si>
  <si>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</si>
  <si>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</si>
  <si>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</si>
  <si>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</si>
  <si>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</si>
  <si>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</si>
  <si>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</si>
  <si>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</si>
  <si>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</si>
  <si>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</si>
  <si>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</si>
  <si>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</si>
  <si>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</si>
  <si>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</si>
  <si>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</si>
  <si>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</si>
  <si>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</si>
  <si>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</si>
  <si>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</si>
  <si>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</si>
  <si>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</si>
  <si>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</si>
  <si>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</si>
  <si>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</si>
  <si>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</si>
  <si>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</si>
  <si>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</si>
  <si>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</si>
  <si>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</si>
  <si>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</si>
  <si>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</si>
  <si>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</si>
  <si>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</si>
  <si>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</si>
  <si>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</si>
  <si>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</si>
  <si>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</si>
  <si>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</si>
  <si>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</si>
  <si>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</si>
  <si>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</si>
  <si>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</si>
  <si>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</si>
  <si>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</si>
  <si>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</si>
  <si>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</si>
  <si>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</si>
  <si>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</si>
  <si>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</si>
  <si>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</si>
  <si>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</si>
  <si>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</si>
  <si>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</si>
  <si>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</si>
  <si>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</si>
  <si>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</si>
  <si>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</si>
  <si>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</si>
  <si>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</si>
  <si>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</si>
  <si>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</si>
  <si>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</si>
  <si>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</si>
  <si>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</si>
  <si>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</si>
  <si>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</si>
  <si>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</si>
  <si>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</si>
  <si>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</si>
  <si>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</si>
  <si>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</si>
  <si>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</si>
  <si>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</si>
  <si>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</si>
  <si>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</si>
  <si>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</si>
  <si>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</si>
  <si>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</si>
  <si>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</si>
  <si>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</si>
  <si>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</si>
  <si>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</si>
  <si>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</si>
  <si>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</si>
  <si>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</si>
  <si>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</si>
  <si>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</si>
  <si>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</si>
  <si>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</si>
  <si>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</si>
  <si>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</si>
  <si>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</si>
  <si>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</si>
  <si>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</si>
  <si>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</si>
  <si>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</si>
  <si>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</si>
  <si>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</si>
  <si>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</si>
  <si>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</si>
  <si>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</si>
  <si>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</si>
  <si>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</si>
  <si>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</si>
  <si>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</si>
  <si>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</si>
  <si>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</si>
  <si>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</si>
  <si>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</si>
  <si>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</si>
  <si>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</si>
  <si>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</si>
  <si>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</si>
  <si>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</si>
  <si>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</si>
  <si>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</si>
  <si>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</si>
  <si>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</si>
  <si>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</si>
  <si>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</si>
  <si>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</si>
  <si>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</si>
  <si>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</si>
  <si>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</si>
  <si>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</si>
  <si>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</si>
  <si>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</si>
  <si>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</si>
  <si>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</si>
  <si>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</si>
  <si>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</si>
  <si>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</si>
  <si>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</si>
  <si>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</si>
  <si>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</si>
  <si>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</si>
  <si>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</si>
  <si>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</si>
  <si>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</si>
  <si>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</si>
  <si>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</si>
  <si>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</si>
  <si>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</si>
  <si>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</si>
  <si>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</si>
  <si>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</si>
  <si>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</si>
  <si>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</si>
  <si>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</si>
  <si>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</si>
  <si>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</si>
  <si>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</si>
  <si>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</si>
  <si>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</si>
  <si>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</si>
  <si>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</si>
  <si>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</si>
  <si>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</si>
  <si>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</si>
  <si>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</si>
  <si>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</si>
  <si>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</si>
  <si>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</si>
  <si>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</si>
  <si>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</si>
  <si>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</si>
  <si>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</si>
  <si>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</si>
  <si>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</si>
  <si>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</si>
  <si>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</si>
  <si>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</si>
  <si>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</si>
  <si>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</si>
  <si>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</si>
  <si>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</si>
  <si>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</si>
  <si>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</si>
  <si>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</si>
  <si>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</si>
  <si>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</si>
  <si>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</si>
  <si>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</si>
  <si>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</si>
  <si>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</si>
  <si>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</si>
  <si>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</si>
  <si>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</si>
  <si>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</si>
  <si>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</si>
  <si>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</si>
  <si>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</si>
  <si>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</si>
  <si>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</si>
  <si>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</si>
  <si>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</si>
  <si>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</si>
  <si>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</si>
  <si>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</si>
  <si>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</si>
  <si>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</si>
  <si>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</si>
  <si>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</si>
  <si>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</si>
  <si>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</si>
  <si>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</si>
  <si>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</si>
  <si>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</si>
  <si>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</si>
  <si>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</si>
  <si>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</si>
  <si>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</si>
  <si>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</si>
  <si>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</si>
  <si>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</si>
  <si>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</si>
  <si>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</si>
  <si>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</si>
  <si>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</si>
  <si>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</si>
  <si>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</si>
  <si>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</si>
  <si>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</si>
  <si>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</si>
  <si>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</si>
  <si>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</si>
  <si>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</si>
  <si>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</si>
  <si>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</si>
  <si>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</si>
  <si>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</si>
  <si>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</si>
  <si>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</si>
  <si>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</si>
  <si>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</si>
  <si>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</si>
  <si>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</si>
  <si>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</si>
  <si>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</si>
  <si>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</si>
  <si>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</si>
  <si>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</si>
  <si>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</si>
  <si>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</si>
  <si>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</si>
  <si>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</si>
  <si>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</si>
  <si>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</si>
  <si>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</si>
  <si>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</si>
  <si>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</si>
  <si>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</si>
  <si>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</si>
  <si>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</si>
  <si>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</si>
  <si>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</si>
  <si>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</si>
  <si>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</si>
  <si>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</si>
  <si>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</si>
  <si>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</si>
  <si>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</si>
  <si>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</si>
  <si>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</si>
  <si>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</si>
  <si>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</si>
  <si>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</si>
  <si>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</si>
  <si>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</si>
  <si>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</si>
  <si>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</si>
  <si>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</si>
  <si>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</si>
  <si>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</si>
  <si>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</si>
  <si>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</si>
  <si>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</si>
  <si>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</si>
  <si>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</si>
  <si>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</si>
  <si>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</si>
  <si>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</si>
  <si>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</si>
  <si>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</si>
  <si>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</si>
  <si>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</si>
  <si>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</si>
  <si>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</si>
  <si>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</si>
  <si>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</si>
  <si>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</si>
  <si>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</si>
  <si>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</si>
  <si>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</si>
  <si>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</si>
  <si>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</si>
  <si>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</si>
  <si>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</si>
  <si>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</si>
  <si>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</si>
  <si>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</si>
  <si>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</si>
  <si>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</si>
  <si>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</si>
  <si>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</si>
  <si>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</si>
  <si>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</si>
  <si>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</si>
  <si>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</si>
  <si>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</si>
  <si>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</si>
  <si>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</si>
  <si>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</si>
  <si>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</si>
  <si>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</si>
  <si>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</si>
  <si>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</si>
  <si>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</si>
  <si>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</si>
  <si>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</si>
  <si>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</si>
  <si>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</si>
  <si>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</si>
  <si>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</si>
  <si>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</si>
  <si>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</si>
  <si>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</si>
  <si>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</si>
  <si>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</si>
  <si>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</si>
  <si>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</si>
  <si>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</si>
  <si>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</si>
  <si>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</si>
  <si>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</si>
  <si>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</si>
  <si>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</si>
  <si>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</si>
  <si>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</si>
  <si>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</si>
  <si>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</si>
  <si>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</si>
  <si>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</si>
  <si>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</si>
  <si>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</si>
  <si>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</si>
  <si>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</si>
  <si>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</si>
  <si>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</si>
  <si>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</si>
  <si>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</si>
  <si>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</si>
  <si>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</si>
  <si>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</si>
  <si>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</si>
  <si>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</si>
  <si>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</si>
  <si>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</si>
  <si>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</si>
  <si>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</si>
  <si>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</si>
  <si>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</si>
  <si>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</si>
  <si>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</si>
  <si>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</si>
  <si>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</si>
  <si>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</si>
  <si>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</si>
  <si>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</si>
  <si>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</si>
  <si>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</si>
  <si>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</si>
  <si>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</si>
  <si>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</si>
  <si>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</si>
  <si>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</si>
  <si>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</si>
  <si>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</si>
  <si>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</si>
  <si>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</si>
  <si>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</si>
  <si>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</si>
  <si>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</si>
  <si>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</si>
  <si>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</si>
  <si>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</si>
  <si>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</si>
  <si>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</si>
  <si>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</si>
  <si>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</si>
  <si>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</si>
  <si>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</si>
  <si>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</si>
  <si>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</si>
  <si>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</si>
  <si>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</si>
  <si>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</si>
  <si>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</si>
  <si>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</si>
  <si>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</si>
  <si>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</si>
  <si>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</si>
  <si>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</si>
  <si>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</si>
  <si>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</si>
  <si>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</si>
  <si>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</si>
  <si>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</si>
  <si>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</si>
  <si>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</si>
  <si>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</si>
  <si>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</si>
  <si>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</si>
  <si>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</si>
  <si>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</si>
  <si>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</si>
  <si>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</si>
  <si>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</si>
  <si>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</si>
  <si>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</si>
  <si>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</si>
  <si>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</si>
  <si>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</si>
  <si>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</si>
  <si>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</si>
  <si>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</si>
  <si>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</si>
  <si>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</si>
  <si>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</si>
  <si>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</si>
  <si>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</si>
  <si>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</si>
  <si>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</si>
  <si>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</si>
  <si>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</si>
  <si>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</si>
  <si>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</si>
  <si>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</si>
  <si>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</si>
  <si>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</si>
  <si>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</si>
  <si>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</si>
  <si>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</si>
  <si>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</si>
  <si>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</si>
  <si>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</si>
  <si>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</si>
  <si>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</si>
  <si>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</si>
  <si>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</si>
  <si>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</si>
  <si>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</si>
  <si>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</si>
  <si>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</si>
  <si>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</si>
  <si>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</si>
  <si>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</si>
  <si>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</si>
  <si>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</si>
  <si>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</si>
  <si>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</si>
  <si>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</si>
  <si>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</si>
  <si>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</si>
  <si>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</si>
  <si>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</si>
  <si>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</si>
  <si>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</si>
  <si>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</si>
  <si>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</si>
  <si>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</si>
  <si>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</si>
  <si>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</si>
  <si>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</si>
  <si>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</si>
  <si>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</si>
  <si>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</si>
  <si>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</si>
  <si>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</si>
  <si>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</si>
  <si>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</si>
  <si>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</si>
  <si>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</si>
  <si>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</si>
  <si>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</si>
  <si>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</si>
  <si>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</si>
  <si>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</si>
  <si>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</si>
  <si>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</si>
  <si>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</si>
  <si>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</si>
  <si>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</si>
  <si>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</si>
  <si>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</si>
  <si>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</si>
  <si>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</si>
  <si>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</si>
  <si>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</si>
  <si>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</si>
  <si>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</si>
  <si>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</si>
  <si>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</si>
  <si>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</si>
  <si>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</si>
  <si>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</si>
  <si>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</si>
  <si>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</si>
  <si>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</si>
  <si>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</si>
  <si>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</si>
  <si>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</si>
  <si>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</si>
  <si>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</si>
  <si>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</si>
  <si>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</si>
  <si>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</si>
  <si>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</si>
  <si>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</si>
  <si>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</si>
  <si>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</si>
  <si>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</si>
  <si>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</si>
  <si>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</si>
  <si>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</si>
  <si>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</si>
  <si>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</si>
  <si>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</si>
  <si>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</si>
  <si>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</si>
  <si>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</si>
  <si>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</si>
  <si>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</si>
  <si>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</si>
  <si>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</si>
  <si>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</si>
  <si>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</si>
  <si>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</si>
  <si>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</si>
  <si>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</si>
  <si>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</si>
  <si>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</si>
  <si>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</si>
  <si>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</si>
  <si>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</si>
  <si>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</si>
  <si>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</si>
  <si>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</si>
  <si>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</si>
  <si>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</si>
  <si>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</si>
  <si>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</si>
  <si>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</si>
  <si>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</si>
  <si>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</si>
  <si>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</si>
  <si>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</si>
  <si>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</si>
  <si>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</si>
  <si>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</si>
  <si>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</si>
  <si>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</si>
  <si>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</si>
  <si>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</si>
  <si>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</si>
  <si>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</si>
  <si>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</si>
  <si>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</si>
  <si>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</si>
  <si>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</si>
  <si>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</si>
  <si>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</si>
  <si>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</si>
  <si>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</si>
  <si>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</si>
  <si>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</si>
  <si>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</si>
  <si>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</si>
  <si>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</si>
  <si>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</si>
  <si>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</si>
  <si>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</si>
  <si>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</si>
  <si>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</si>
  <si>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</si>
  <si>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</si>
  <si>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</si>
  <si>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</si>
  <si>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</si>
  <si>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</si>
  <si>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</si>
  <si>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</si>
  <si>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</si>
  <si>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</si>
  <si>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</si>
  <si>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</si>
  <si>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</si>
  <si>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</si>
  <si>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</si>
  <si>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</si>
  <si>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</si>
  <si>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</si>
  <si>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</si>
  <si>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</si>
  <si>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</si>
  <si>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</si>
  <si>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</si>
  <si>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</si>
  <si>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</si>
  <si>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</si>
  <si>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</si>
  <si>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</si>
  <si>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</si>
  <si>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</si>
  <si>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</si>
  <si>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</si>
  <si>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</si>
  <si>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</si>
  <si>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</si>
  <si>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</si>
  <si>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</si>
  <si>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</si>
  <si>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</si>
  <si>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</si>
  <si>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</si>
  <si>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</si>
  <si>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</si>
  <si>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</si>
  <si>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</si>
  <si>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</si>
  <si>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</si>
  <si>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</si>
  <si>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</si>
  <si>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</si>
  <si>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</si>
  <si>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</si>
  <si>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</si>
  <si>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</si>
  <si>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</si>
  <si>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</si>
  <si>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</si>
  <si>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</si>
  <si>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</si>
  <si>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</si>
  <si>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</si>
  <si>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</si>
  <si>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</si>
  <si>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</si>
  <si>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</si>
  <si>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</si>
  <si>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</si>
  <si>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</si>
  <si>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</si>
  <si>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</si>
  <si>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</si>
  <si>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</si>
  <si>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</si>
  <si>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</si>
  <si>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</si>
  <si>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</si>
  <si>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</si>
  <si>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</si>
  <si>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</si>
  <si>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</si>
  <si>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</si>
  <si>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</si>
  <si>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</si>
  <si>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</si>
  <si>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</si>
  <si>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</si>
  <si>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</si>
  <si>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</si>
  <si>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</si>
  <si>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</si>
  <si>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</si>
  <si>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</si>
  <si>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</si>
  <si>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</si>
  <si>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</si>
  <si>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</si>
  <si>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</si>
  <si>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</si>
  <si>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</si>
  <si>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</si>
  <si>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</si>
  <si>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</si>
  <si>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</si>
  <si>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</si>
  <si>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</si>
  <si>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</si>
  <si>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</si>
  <si>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</si>
  <si>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</si>
  <si>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</si>
  <si>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</si>
  <si>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</si>
  <si>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</si>
  <si>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</si>
  <si>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</si>
  <si>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</si>
  <si>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</si>
  <si>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</si>
  <si>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</si>
  <si>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</si>
  <si>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</si>
  <si>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</si>
  <si>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</si>
  <si>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</si>
  <si>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</si>
  <si>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</si>
  <si>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</si>
  <si>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</si>
  <si>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</si>
  <si>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</si>
  <si>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</si>
  <si>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</si>
  <si>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</si>
  <si>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</si>
  <si>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</si>
  <si>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</si>
  <si>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</si>
  <si>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</si>
  <si>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</si>
  <si>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</si>
  <si>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</si>
  <si>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</si>
  <si>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</si>
  <si>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</si>
  <si>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</si>
  <si>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</si>
  <si>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</si>
  <si>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</si>
  <si>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</si>
  <si>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</si>
  <si>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</si>
  <si>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</si>
  <si>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</si>
  <si>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</si>
  <si>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</si>
  <si>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</si>
  <si>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</si>
  <si>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</si>
  <si>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</si>
  <si>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</si>
  <si>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</si>
  <si>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</si>
  <si>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</si>
  <si>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</si>
  <si>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</si>
  <si>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</si>
  <si>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</si>
  <si>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</si>
  <si>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</si>
  <si>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</si>
  <si>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</si>
  <si>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</si>
  <si>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</si>
  <si>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</si>
  <si>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</si>
  <si>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</si>
  <si>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</si>
  <si>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</si>
  <si>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</si>
  <si>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</si>
  <si>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</si>
  <si>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</si>
  <si>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</si>
  <si>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</si>
  <si>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</si>
  <si>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</si>
  <si>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</si>
  <si>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</si>
  <si>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</si>
  <si>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</si>
  <si>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</si>
  <si>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</si>
  <si>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</si>
  <si>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</si>
  <si>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</si>
  <si>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</si>
  <si>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</si>
  <si>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</si>
  <si>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</si>
  <si>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</si>
  <si>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</si>
  <si>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</si>
  <si>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</si>
  <si>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</si>
  <si>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</si>
  <si>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</si>
  <si>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</si>
  <si>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</si>
  <si>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</si>
  <si>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</si>
  <si>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</si>
  <si>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</si>
  <si>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</si>
  <si>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</si>
  <si>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</si>
  <si>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</si>
  <si>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</si>
  <si>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</si>
  <si>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</si>
  <si>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</si>
  <si>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</si>
  <si>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</si>
  <si>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</si>
  <si>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</si>
  <si>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</si>
  <si>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</si>
  <si>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</si>
  <si>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</si>
  <si>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</si>
  <si>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</si>
  <si>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</si>
  <si>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</si>
  <si>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</si>
  <si>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</si>
  <si>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</si>
  <si>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</si>
  <si>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</si>
  <si>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</si>
  <si>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</si>
  <si>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</si>
  <si>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</si>
  <si>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</si>
  <si>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</si>
  <si>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</si>
  <si>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</si>
  <si>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</si>
  <si>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</si>
  <si>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</si>
  <si>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</si>
  <si>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</si>
  <si>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</si>
  <si>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</si>
  <si>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</si>
  <si>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</si>
  <si>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</si>
  <si>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</si>
  <si>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</si>
  <si>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</si>
  <si>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</si>
  <si>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</si>
  <si>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</si>
  <si>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</si>
  <si>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</si>
  <si>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</si>
  <si>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</si>
  <si>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</si>
  <si>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</si>
  <si>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</si>
  <si>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</si>
  <si>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</si>
  <si>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</si>
  <si>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</si>
  <si>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</si>
  <si>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</si>
  <si>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</si>
  <si>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</si>
  <si>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</si>
  <si>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</si>
  <si>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</si>
  <si>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</si>
  <si>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</si>
  <si>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</si>
  <si>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</si>
  <si>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</si>
  <si>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</si>
  <si>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</si>
  <si>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</si>
  <si>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</si>
  <si>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</si>
  <si>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</si>
  <si>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</si>
  <si>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</si>
  <si>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</si>
  <si>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</si>
  <si>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</si>
  <si>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</si>
  <si>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</si>
  <si>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</si>
  <si>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</si>
  <si>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</si>
  <si>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</si>
  <si>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</si>
  <si>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</si>
  <si>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</si>
  <si>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</si>
  <si>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</si>
  <si>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</si>
  <si>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</si>
  <si>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</si>
  <si>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</si>
  <si>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</si>
  <si>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</si>
  <si>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</si>
  <si>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</si>
  <si>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</si>
  <si>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</si>
  <si>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</si>
  <si>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</si>
  <si>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</si>
  <si>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</si>
  <si>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</si>
  <si>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</si>
  <si>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</si>
  <si>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</si>
  <si>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</si>
  <si>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</si>
  <si>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</si>
  <si>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</si>
  <si>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</si>
  <si>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</si>
  <si>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</si>
  <si>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</si>
  <si>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</si>
  <si>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</si>
  <si>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</si>
  <si>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</si>
  <si>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</si>
  <si>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</si>
  <si>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</si>
  <si>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</si>
  <si>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</si>
  <si>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</si>
  <si>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</si>
  <si>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</si>
  <si>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</si>
  <si>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</si>
  <si>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</si>
  <si>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</si>
  <si>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</si>
  <si>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</si>
  <si>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</si>
  <si>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</si>
  <si>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</si>
  <si>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</si>
  <si>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</si>
  <si>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</si>
  <si>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</si>
  <si>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</si>
  <si>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</si>
  <si>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</si>
  <si>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</si>
  <si>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</si>
  <si>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</si>
  <si>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</si>
  <si>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</si>
  <si>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</si>
  <si>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</si>
  <si>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</si>
  <si>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</si>
  <si>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</si>
  <si>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</si>
  <si>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</si>
  <si>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</si>
  <si>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</si>
  <si>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</si>
  <si>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</si>
  <si>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</si>
  <si>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</si>
  <si>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</si>
  <si>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</si>
  <si>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</si>
  <si>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</si>
  <si>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</si>
  <si>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</si>
  <si>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</si>
  <si>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</si>
  <si>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</si>
  <si>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</si>
  <si>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</si>
  <si>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</si>
  <si>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</si>
  <si>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</si>
  <si>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</si>
  <si>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</si>
  <si>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</si>
  <si>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</si>
  <si>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</si>
  <si>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</si>
  <si>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</si>
  <si>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</si>
  <si>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</si>
  <si>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</si>
  <si>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</si>
  <si>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</si>
  <si>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</si>
  <si>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</si>
  <si>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</si>
  <si>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</si>
  <si>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</si>
  <si>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</si>
  <si>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</si>
  <si>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</si>
  <si>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</si>
  <si>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</si>
  <si>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</si>
  <si>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</si>
  <si>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</si>
  <si>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</si>
  <si>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</si>
  <si>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</si>
  <si>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</si>
  <si>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</si>
  <si>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</si>
  <si>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</si>
  <si>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</si>
  <si>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</si>
  <si>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</si>
  <si>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</si>
  <si>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</si>
  <si>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</si>
  <si>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</si>
  <si>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</si>
  <si>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</si>
  <si>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</si>
  <si>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</si>
  <si>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</si>
  <si>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</si>
  <si>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</si>
  <si>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</si>
  <si>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</si>
  <si>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</si>
  <si>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</si>
  <si>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</si>
  <si>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</si>
  <si>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</si>
  <si>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</si>
  <si>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</si>
  <si>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</si>
  <si>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</si>
  <si>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</si>
  <si>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</si>
  <si>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</si>
  <si>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</si>
  <si>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</si>
  <si>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</si>
  <si>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</si>
  <si>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</si>
  <si>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</si>
  <si>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</si>
  <si>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</si>
  <si>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</si>
  <si>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</si>
  <si>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</si>
  <si>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</si>
  <si>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</si>
  <si>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</si>
  <si>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</si>
  <si>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</si>
  <si>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</si>
  <si>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</si>
  <si>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</si>
  <si>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</si>
  <si>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</si>
  <si>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</si>
  <si>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</si>
  <si>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</si>
  <si>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</si>
  <si>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</si>
  <si>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</si>
  <si>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</si>
  <si>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</si>
  <si>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</si>
  <si>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</si>
  <si>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</si>
  <si>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</si>
  <si>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</si>
  <si>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</si>
  <si>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</si>
  <si>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</si>
  <si>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</si>
  <si>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</si>
  <si>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</si>
  <si>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</si>
  <si>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</si>
  <si>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</si>
  <si>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</si>
  <si>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</si>
  <si>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</si>
  <si>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</si>
  <si>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</si>
  <si>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</si>
  <si>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</si>
  <si>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</si>
  <si>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</si>
  <si>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</si>
  <si>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</si>
  <si>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</si>
  <si>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</si>
  <si>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</si>
  <si>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</si>
  <si>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</si>
  <si>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</si>
  <si>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</si>
  <si>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</si>
  <si>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</si>
  <si>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</si>
  <si>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</si>
  <si>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</si>
  <si>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</si>
  <si>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</si>
  <si>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</si>
  <si>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</si>
  <si>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</si>
  <si>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</si>
  <si>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</si>
  <si>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</si>
  <si>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</si>
  <si>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</si>
  <si>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</si>
  <si>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</si>
  <si>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</si>
  <si>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</si>
  <si>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</si>
  <si>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</si>
  <si>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</si>
  <si>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</si>
  <si>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</si>
  <si>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</si>
  <si>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</si>
  <si>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</si>
  <si>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</si>
  <si>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</si>
  <si>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</si>
  <si>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</si>
  <si>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</si>
  <si>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</si>
  <si>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</si>
  <si>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</si>
  <si>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</si>
  <si>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</si>
  <si>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</si>
  <si>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</si>
  <si>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</si>
  <si>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</si>
  <si>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</si>
  <si>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</si>
  <si>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</si>
  <si>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</si>
  <si>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</si>
  <si>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</si>
  <si>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</si>
  <si>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</si>
  <si>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</si>
  <si>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</si>
  <si>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</si>
  <si>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</si>
  <si>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</si>
  <si>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</si>
  <si>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</si>
  <si>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</si>
  <si>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</si>
  <si>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</si>
  <si>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</si>
  <si>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</si>
  <si>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</si>
  <si>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</si>
  <si>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</si>
  <si>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</si>
  <si>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</si>
  <si>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</si>
  <si>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</si>
  <si>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</si>
  <si>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</si>
  <si>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</si>
  <si>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</si>
  <si>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</si>
  <si>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</si>
  <si>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</si>
  <si>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</si>
  <si>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</si>
  <si>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</si>
  <si>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</si>
  <si>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</si>
  <si>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</si>
  <si>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</si>
  <si>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</si>
  <si>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</si>
  <si>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</si>
  <si>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</si>
  <si>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</si>
  <si>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</si>
  <si>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</si>
  <si>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</si>
  <si>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</si>
  <si>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</si>
  <si>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</si>
  <si>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</si>
  <si>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</si>
  <si>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</si>
  <si>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</si>
  <si>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</si>
  <si>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</si>
  <si>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</si>
  <si>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</si>
  <si>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</si>
  <si>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</si>
  <si>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</si>
  <si>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</si>
  <si>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</si>
  <si>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</si>
  <si>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</si>
  <si>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</si>
  <si>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</si>
  <si>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</si>
  <si>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</si>
  <si>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</si>
  <si>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</si>
  <si>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</si>
  <si>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</si>
  <si>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</si>
  <si>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</si>
  <si>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</si>
  <si>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</si>
  <si>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</si>
  <si>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</si>
  <si>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</si>
  <si>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</si>
  <si>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</si>
  <si>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</si>
  <si>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</si>
  <si>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</si>
  <si>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</si>
  <si>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</si>
  <si>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</si>
  <si>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</si>
  <si>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</si>
  <si>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</si>
  <si>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</si>
  <si>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</si>
  <si>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</si>
  <si>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</si>
  <si>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</si>
  <si>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</si>
  <si>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</si>
  <si>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</si>
  <si>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</si>
  <si>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</si>
  <si>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</si>
  <si>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</si>
  <si>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</si>
  <si>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</si>
  <si>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</si>
  <si>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</si>
  <si>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</si>
  <si>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</si>
  <si>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</si>
  <si>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</si>
  <si>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</si>
  <si>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</si>
  <si>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</si>
  <si>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</si>
  <si>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</si>
  <si>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</si>
  <si>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</si>
  <si>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</si>
  <si>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</si>
  <si>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</si>
  <si>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</si>
  <si>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</si>
  <si>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</si>
  <si>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</si>
  <si>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</si>
  <si>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</si>
  <si>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</si>
  <si>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</si>
  <si>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</si>
  <si>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</si>
  <si>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</si>
  <si>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</si>
  <si>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</si>
  <si>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</si>
  <si>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</si>
  <si>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</si>
  <si>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</si>
  <si>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</si>
  <si>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</si>
  <si>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</si>
  <si>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</si>
  <si>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</si>
  <si>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</si>
  <si>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</si>
  <si>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</si>
  <si>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</si>
  <si>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</si>
  <si>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</si>
  <si>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</si>
  <si>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</si>
  <si>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</si>
  <si>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</si>
  <si>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</si>
  <si>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</si>
  <si>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</si>
  <si>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</si>
  <si>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</si>
  <si>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</si>
  <si>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</si>
  <si>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</si>
  <si>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</si>
  <si>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</si>
  <si>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</si>
  <si>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</si>
  <si>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</si>
  <si>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</si>
  <si>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</si>
  <si>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</si>
  <si>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</si>
  <si>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</si>
  <si>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</si>
  <si>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</si>
  <si>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</si>
  <si>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</si>
  <si>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</si>
  <si>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</si>
  <si>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</si>
  <si>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</si>
  <si>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</si>
  <si>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</si>
  <si>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</si>
  <si>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</si>
  <si>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</si>
  <si>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</si>
  <si>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</si>
  <si>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</si>
  <si>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</si>
  <si>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</si>
  <si>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</si>
  <si>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</si>
  <si>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</si>
  <si>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</si>
  <si>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</si>
  <si>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</si>
  <si>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</si>
  <si>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</si>
  <si>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</si>
  <si>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</si>
  <si>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</si>
  <si>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</si>
  <si>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</si>
  <si>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</si>
  <si>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</si>
  <si>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</si>
  <si>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</si>
  <si>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</si>
  <si>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</si>
  <si>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</si>
  <si>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</si>
  <si>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</si>
  <si>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</si>
  <si>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</si>
  <si>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</si>
  <si>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</si>
  <si>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</si>
  <si>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</si>
  <si>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</si>
  <si>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</si>
  <si>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</si>
  <si>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</si>
  <si>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</si>
  <si>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</si>
  <si>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</si>
  <si>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</si>
  <si>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</si>
  <si>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</si>
  <si>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</si>
  <si>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</si>
  <si>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</si>
  <si>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</si>
  <si>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</si>
  <si>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</si>
  <si>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</si>
  <si>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</si>
  <si>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</si>
  <si>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</si>
  <si>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</si>
  <si>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</si>
  <si>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</si>
  <si>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</si>
  <si>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</si>
  <si>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</si>
  <si>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</si>
  <si>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</si>
  <si>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</si>
  <si>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</si>
  <si>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</si>
  <si>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</si>
  <si>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</si>
  <si>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</si>
  <si>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</si>
  <si>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</si>
  <si>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</si>
  <si>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</si>
  <si>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</si>
  <si>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</si>
  <si>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</si>
  <si>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</si>
  <si>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</si>
  <si>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</si>
  <si>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</si>
  <si>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</si>
  <si>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</si>
  <si>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</si>
  <si>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</si>
  <si>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</si>
  <si>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</si>
  <si>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</si>
  <si>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</si>
  <si>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</si>
  <si>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</si>
  <si>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</si>
  <si>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</si>
  <si>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</si>
  <si>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</si>
  <si>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</si>
  <si>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</si>
  <si>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</si>
  <si>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</si>
  <si>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</si>
  <si>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</si>
  <si>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</si>
  <si>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</si>
  <si>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</si>
  <si>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</si>
  <si>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</si>
  <si>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</si>
  <si>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</si>
  <si>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</si>
  <si>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</si>
  <si>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</si>
  <si>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</si>
  <si>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</si>
  <si>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</si>
  <si>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</si>
  <si>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</si>
  <si>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</si>
  <si>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</si>
  <si>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</si>
  <si>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</si>
  <si>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</si>
  <si>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</si>
  <si>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</si>
  <si>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</si>
  <si>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</si>
  <si>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</si>
  <si>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</si>
  <si>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</si>
  <si>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</si>
  <si>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</si>
  <si>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</si>
  <si>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</si>
  <si>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</si>
  <si>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</si>
  <si>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</si>
  <si>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</si>
  <si>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</si>
  <si>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</si>
  <si>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</si>
  <si>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</si>
  <si>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</si>
  <si>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</si>
  <si>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</si>
  <si>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</si>
  <si>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</si>
  <si>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</si>
  <si>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</si>
  <si>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</si>
  <si>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</si>
  <si>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</si>
  <si>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</si>
  <si>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</si>
  <si>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</si>
  <si>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</si>
  <si>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</si>
  <si>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</si>
  <si>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</si>
  <si>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</si>
  <si>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</si>
  <si>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</si>
  <si>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</si>
  <si>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</si>
  <si>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</si>
  <si>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</si>
  <si>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</si>
  <si>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</si>
  <si>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</si>
  <si>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</si>
  <si>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</si>
  <si>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</si>
  <si>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</si>
  <si>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</si>
  <si>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</si>
  <si>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</si>
  <si>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</si>
  <si>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</si>
  <si>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</si>
  <si>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</si>
  <si>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</si>
  <si>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</si>
  <si>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</si>
  <si>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</si>
  <si>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</si>
  <si>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</si>
  <si>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</si>
  <si>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</si>
  <si>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</si>
  <si>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</si>
  <si>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</si>
  <si>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</si>
  <si>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</si>
  <si>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</si>
  <si>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</si>
  <si>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</si>
  <si>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</si>
  <si>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</si>
  <si>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</si>
  <si>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</si>
  <si>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</si>
  <si>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</si>
  <si>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</si>
  <si>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</si>
  <si>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</si>
  <si>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</si>
  <si>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</si>
  <si>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</si>
  <si>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</si>
  <si>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</si>
  <si>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</si>
  <si>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</si>
  <si>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</si>
  <si>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</si>
  <si>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</si>
  <si>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</si>
  <si>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</si>
  <si>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</si>
  <si>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</si>
  <si>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</si>
  <si>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</si>
  <si>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</si>
  <si>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</si>
  <si>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</si>
  <si>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</si>
  <si>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</si>
  <si>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</si>
  <si>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</si>
  <si>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</si>
  <si>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</si>
  <si>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</si>
  <si>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</si>
  <si>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</si>
  <si>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</si>
  <si>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</si>
  <si>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</si>
  <si>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</si>
  <si>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</si>
  <si>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</si>
  <si>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</si>
  <si>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</si>
  <si>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</si>
  <si>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</si>
  <si>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</si>
  <si>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</si>
  <si>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</si>
  <si>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</si>
  <si>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</si>
  <si>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</si>
  <si>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</si>
  <si>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</si>
  <si>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</si>
  <si>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</si>
  <si>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</si>
  <si>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</si>
  <si>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</si>
  <si>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</si>
  <si>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</si>
  <si>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</si>
  <si>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</si>
  <si>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</si>
  <si>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</si>
  <si>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</si>
  <si>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</si>
  <si>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</si>
  <si>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</si>
  <si>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</si>
  <si>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</si>
  <si>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</si>
  <si>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</si>
  <si>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</si>
  <si>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</si>
  <si>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</si>
  <si>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</si>
  <si>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</si>
  <si>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</si>
  <si>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</si>
  <si>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</si>
  <si>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</si>
  <si>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</si>
  <si>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</si>
  <si>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</si>
  <si>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</si>
  <si>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</si>
  <si>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</si>
  <si>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</si>
  <si>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</si>
  <si>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</si>
  <si>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</si>
  <si>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</si>
  <si>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</si>
  <si>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</si>
  <si>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</si>
  <si>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</si>
  <si>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</si>
  <si>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</si>
  <si>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</si>
  <si>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</si>
  <si>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</si>
  <si>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</si>
  <si>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</si>
  <si>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</si>
  <si>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</si>
  <si>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</si>
  <si>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</si>
  <si>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</si>
  <si>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</si>
  <si>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</si>
  <si>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</si>
  <si>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</si>
  <si>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</si>
  <si>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</si>
  <si>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</si>
  <si>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</si>
  <si>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</si>
  <si>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</si>
  <si>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</si>
  <si>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</si>
  <si>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</si>
  <si>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</si>
  <si>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</si>
  <si>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</si>
  <si>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</si>
  <si>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</si>
  <si>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</si>
  <si>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</si>
  <si>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</si>
  <si>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</si>
  <si>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</si>
  <si>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</si>
  <si>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</si>
  <si>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</si>
  <si>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</si>
  <si>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</si>
  <si>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</si>
  <si>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</si>
  <si>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</si>
  <si>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</si>
  <si>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</si>
  <si>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</si>
  <si>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</si>
  <si>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</si>
  <si>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</si>
  <si>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</si>
  <si>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</si>
  <si>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</si>
  <si>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</si>
  <si>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</si>
  <si>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</si>
  <si>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</si>
  <si>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</si>
  <si>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</si>
  <si>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</si>
  <si>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</si>
  <si>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</si>
  <si>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</si>
  <si>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</si>
  <si>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</si>
  <si>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</si>
  <si>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</si>
  <si>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</si>
  <si>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</si>
  <si>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</si>
  <si>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</si>
  <si>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</si>
  <si>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</si>
  <si>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</si>
  <si>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</si>
  <si>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</si>
  <si>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</si>
  <si>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</si>
  <si>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</si>
  <si>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</si>
  <si>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</si>
  <si>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</si>
  <si>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</si>
  <si>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</si>
  <si>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</si>
  <si>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</si>
  <si>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</si>
  <si>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</si>
  <si>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</si>
  <si>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</si>
  <si>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</si>
  <si>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</si>
  <si>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</si>
  <si>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</si>
  <si>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</si>
  <si>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</si>
  <si>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</si>
  <si>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</si>
  <si>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</si>
  <si>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</si>
  <si>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</si>
  <si>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</si>
  <si>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</si>
  <si>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</si>
  <si>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</si>
  <si>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</si>
  <si>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</si>
  <si>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</si>
  <si>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</si>
  <si>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</si>
  <si>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</si>
  <si>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</si>
  <si>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</si>
  <si>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</si>
  <si>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</si>
  <si>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</si>
  <si>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</si>
  <si>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</si>
  <si>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</si>
  <si>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</si>
  <si>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</si>
  <si>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</si>
  <si>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</si>
  <si>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</si>
  <si>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</si>
  <si>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</si>
  <si>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</si>
  <si>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</si>
  <si>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</si>
  <si>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</si>
  <si>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</si>
  <si>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</si>
  <si>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</si>
  <si>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</si>
  <si>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</si>
  <si>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</si>
  <si>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</si>
  <si>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</si>
  <si>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</si>
  <si>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</si>
  <si>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</si>
  <si>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</si>
  <si>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</si>
  <si>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</si>
  <si>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</si>
  <si>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</si>
  <si>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</si>
  <si>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</si>
  <si>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</si>
  <si>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</si>
  <si>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</si>
  <si>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</si>
  <si>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</si>
  <si>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</si>
  <si>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</si>
  <si>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</si>
  <si>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</si>
  <si>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</si>
  <si>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</si>
  <si>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</si>
  <si>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</si>
  <si>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</si>
  <si>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</si>
  <si>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</si>
  <si>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</si>
  <si>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</si>
  <si>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</si>
  <si>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</si>
  <si>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</si>
  <si>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</si>
  <si>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</si>
  <si>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</si>
  <si>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</si>
  <si>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</si>
  <si>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</si>
  <si>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</si>
  <si>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</si>
  <si>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</si>
  <si>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</si>
  <si>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</si>
  <si>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</si>
  <si>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</si>
  <si>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</si>
  <si>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</si>
  <si>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</si>
  <si>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</si>
  <si>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</si>
  <si>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</si>
  <si>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</si>
  <si>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</si>
  <si>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</si>
  <si>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</si>
  <si>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</si>
  <si>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</si>
  <si>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</si>
  <si>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</si>
  <si>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</si>
  <si>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</si>
  <si>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</si>
  <si>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</si>
  <si>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</si>
  <si>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</si>
  <si>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</si>
  <si>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</si>
  <si>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</si>
  <si>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</si>
  <si>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</si>
  <si>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</si>
  <si>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</si>
  <si>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</si>
  <si>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</si>
  <si>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</si>
  <si>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</si>
  <si>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</si>
  <si>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</si>
  <si>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</si>
  <si>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</si>
  <si>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</si>
  <si>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</si>
  <si>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</si>
  <si>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</si>
  <si>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</si>
  <si>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</si>
  <si>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</si>
  <si>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</si>
  <si>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</si>
  <si>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</si>
  <si>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</si>
  <si>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</si>
  <si>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</si>
  <si>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</si>
  <si>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</si>
  <si>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</si>
  <si>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</si>
  <si>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</si>
  <si>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</si>
  <si>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</si>
  <si>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</si>
  <si>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</si>
  <si>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</si>
  <si>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</si>
  <si>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</si>
  <si>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</si>
  <si>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</si>
  <si>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</si>
  <si>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</si>
  <si>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</si>
  <si>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</si>
  <si>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</si>
  <si>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</si>
  <si>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</si>
  <si>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</si>
  <si>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</si>
  <si>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</si>
  <si>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</si>
  <si>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</si>
  <si>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</si>
  <si>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</si>
  <si>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</si>
  <si>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</si>
  <si>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</si>
  <si>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</si>
  <si>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</si>
  <si>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</si>
  <si>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</si>
  <si>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</si>
  <si>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</si>
  <si>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</si>
  <si>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</si>
  <si>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</si>
  <si>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</si>
  <si>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</si>
  <si>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</si>
  <si>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</si>
  <si>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</si>
  <si>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</si>
  <si>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</si>
  <si>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</si>
  <si>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</si>
  <si>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</si>
  <si>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</si>
  <si>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</si>
  <si>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</si>
  <si>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</si>
  <si>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</si>
  <si>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</si>
  <si>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</si>
  <si>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</si>
  <si>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</si>
  <si>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</si>
  <si>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</si>
  <si>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</si>
  <si>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</si>
  <si>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</si>
  <si>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</si>
  <si>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</si>
  <si>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</si>
  <si>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</si>
  <si>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</si>
  <si>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</si>
  <si>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</si>
  <si>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</si>
  <si>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</si>
  <si>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</si>
  <si>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</si>
  <si>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</si>
  <si>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</si>
  <si>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</si>
  <si>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</si>
  <si>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</si>
  <si>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</si>
  <si>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</si>
  <si>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</si>
  <si>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</si>
  <si>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</si>
  <si>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</si>
  <si>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</si>
  <si>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</si>
  <si>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</si>
  <si>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</si>
  <si>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</si>
  <si>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</si>
  <si>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</si>
  <si>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</si>
  <si>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</si>
  <si>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</si>
  <si>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</si>
  <si>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</si>
  <si>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</si>
  <si>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</si>
  <si>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</si>
  <si>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</si>
  <si>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</si>
  <si>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</si>
  <si>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</si>
  <si>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</si>
  <si>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</si>
  <si>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</si>
  <si>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</si>
  <si>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</si>
  <si>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</si>
  <si>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</si>
  <si>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</si>
  <si>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</si>
  <si>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</si>
  <si>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</si>
  <si>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</si>
  <si>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</si>
  <si>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</si>
  <si>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</si>
  <si>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</si>
  <si>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</si>
  <si>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</si>
  <si>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</si>
  <si>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</si>
  <si>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</si>
  <si>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</si>
  <si>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</si>
  <si>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</si>
  <si>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</si>
  <si>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</si>
  <si>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</si>
  <si>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</si>
  <si>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</si>
  <si>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</si>
  <si>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</si>
  <si>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</si>
  <si>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</si>
  <si>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</si>
  <si>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</si>
  <si>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</si>
  <si>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</si>
  <si>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</si>
  <si>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</si>
  <si>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</si>
  <si>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</si>
  <si>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</si>
  <si>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</si>
  <si>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</si>
  <si>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</si>
  <si>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</si>
  <si>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</si>
  <si>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</si>
  <si>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</si>
  <si>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</si>
  <si>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</si>
  <si>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</si>
  <si>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</si>
  <si>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</si>
  <si>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</si>
  <si>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</si>
  <si>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</si>
  <si>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</si>
  <si>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</si>
  <si>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</si>
  <si>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</si>
  <si>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</si>
  <si>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</si>
  <si>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</si>
  <si>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</si>
  <si>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</si>
  <si>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</si>
  <si>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</si>
  <si>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</si>
  <si>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</si>
  <si>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</si>
  <si>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</si>
  <si>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</si>
  <si>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</si>
  <si>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</si>
  <si>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</si>
  <si>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</si>
  <si>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</si>
  <si>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</si>
  <si>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</si>
  <si>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</si>
  <si>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</si>
  <si>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</si>
  <si>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</si>
  <si>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</si>
  <si>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</si>
  <si>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</si>
  <si>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</si>
  <si>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</si>
  <si>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</si>
  <si>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</si>
  <si>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</si>
  <si>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</si>
  <si>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</si>
  <si>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</si>
  <si>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</si>
  <si>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</si>
  <si>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</si>
  <si>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</si>
  <si>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</si>
  <si>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</si>
  <si>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</si>
  <si>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</si>
  <si>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</si>
  <si>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</si>
  <si>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</si>
  <si>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</si>
  <si>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</si>
  <si>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</si>
  <si>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</si>
  <si>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</si>
  <si>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</si>
  <si>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</si>
  <si>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</si>
  <si>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</si>
  <si>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</si>
  <si>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</si>
  <si>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</si>
  <si>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</si>
  <si>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</si>
  <si>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</si>
  <si>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</si>
  <si>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</si>
  <si>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</si>
  <si>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</si>
  <si>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</si>
  <si>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</si>
  <si>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</si>
  <si>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</si>
  <si>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</si>
  <si>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</si>
  <si>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</si>
  <si>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</si>
  <si>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</si>
  <si>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</si>
  <si>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</si>
  <si>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</si>
  <si>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</si>
  <si>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</si>
  <si>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</si>
  <si>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</si>
  <si>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</si>
  <si>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</si>
  <si>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</si>
  <si>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</si>
  <si>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</si>
  <si>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</si>
  <si>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</si>
  <si>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</si>
  <si>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</si>
  <si>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</si>
  <si>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</si>
  <si>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</si>
  <si>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</si>
  <si>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</si>
  <si>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</si>
  <si>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</si>
  <si>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</si>
  <si>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</si>
  <si>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</si>
  <si>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</si>
  <si>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</si>
  <si>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</si>
  <si>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</si>
  <si>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</si>
  <si>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</si>
  <si>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</si>
  <si>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</si>
  <si>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</si>
  <si>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</si>
  <si>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</si>
  <si>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</si>
  <si>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</si>
  <si>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</si>
  <si>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</si>
  <si>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</si>
  <si>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</si>
  <si>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</si>
  <si>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</si>
  <si>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</si>
  <si>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</si>
  <si>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</si>
  <si>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</si>
  <si>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</si>
  <si>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</si>
  <si>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</si>
  <si>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</si>
  <si>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</si>
  <si>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</si>
  <si>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</si>
  <si>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</si>
  <si>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</si>
  <si>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</si>
  <si>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</si>
  <si>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</si>
  <si>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</si>
  <si>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</si>
  <si>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</si>
  <si>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</si>
  <si>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</si>
  <si>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</si>
  <si>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</si>
  <si>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</si>
  <si>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</si>
  <si>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</si>
  <si>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</si>
  <si>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</si>
  <si>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</si>
  <si>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</si>
  <si>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</si>
  <si>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</si>
  <si>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</si>
  <si>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</si>
  <si>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</si>
  <si>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</si>
  <si>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</si>
  <si>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</si>
  <si>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</si>
  <si>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</si>
  <si>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</si>
  <si>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</si>
  <si>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</si>
  <si>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</si>
  <si>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</si>
  <si>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</si>
  <si>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</si>
  <si>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</si>
  <si>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</si>
  <si>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</si>
  <si>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</si>
  <si>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</si>
  <si>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</si>
  <si>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</si>
  <si>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</si>
  <si>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</si>
  <si>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</si>
  <si>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</si>
  <si>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</si>
  <si>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</si>
  <si>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</si>
  <si>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</si>
  <si>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</si>
  <si>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</si>
  <si>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</si>
  <si>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</si>
  <si>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</si>
  <si>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</si>
  <si>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</si>
  <si>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</si>
  <si>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</si>
  <si>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</si>
  <si>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</si>
  <si>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</si>
  <si>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</si>
  <si>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</si>
  <si>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</si>
  <si>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</si>
  <si>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</si>
  <si>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</si>
  <si>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</si>
  <si>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</si>
  <si>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</si>
  <si>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</si>
  <si>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</si>
  <si>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</si>
  <si>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</si>
  <si>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</si>
  <si>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</si>
  <si>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</si>
  <si>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</si>
  <si>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</si>
  <si>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</si>
  <si>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</si>
  <si>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</si>
  <si>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</si>
  <si>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</si>
  <si>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</si>
  <si>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</si>
  <si>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</si>
  <si>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</si>
  <si>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</si>
  <si>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</si>
  <si>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</si>
  <si>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</si>
  <si>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</si>
  <si>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</si>
  <si>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</si>
  <si>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</si>
  <si>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</si>
  <si>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</si>
  <si>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</si>
  <si>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</si>
  <si>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</si>
  <si>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</si>
  <si>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</si>
  <si>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</si>
  <si>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</si>
  <si>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</si>
  <si>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</si>
  <si>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</si>
  <si>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</si>
  <si>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</si>
  <si>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</si>
  <si>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</si>
  <si>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</si>
  <si>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</si>
  <si>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</si>
  <si>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</si>
  <si>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</si>
  <si>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</si>
  <si>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</si>
  <si>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</si>
  <si>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</si>
  <si>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</si>
  <si>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</si>
  <si>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</si>
  <si>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</si>
  <si>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</si>
  <si>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</si>
  <si>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</si>
  <si>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</si>
  <si>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</si>
  <si>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</si>
  <si>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</si>
  <si>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</si>
  <si>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</si>
  <si>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</si>
  <si>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</si>
  <si>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</si>
  <si>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</si>
  <si>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</si>
  <si>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</si>
  <si>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</si>
  <si>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</si>
  <si>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</si>
  <si>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</si>
  <si>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</si>
  <si>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</si>
  <si>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</si>
  <si>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</si>
  <si>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</si>
  <si>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</si>
  <si>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</si>
  <si>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</si>
  <si>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</si>
  <si>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</si>
  <si>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</si>
  <si>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</si>
  <si>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</si>
  <si>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</si>
  <si>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</si>
  <si>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</si>
  <si>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</si>
  <si>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</si>
  <si>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</si>
  <si>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</si>
  <si>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</si>
  <si>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</si>
  <si>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</si>
  <si>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</si>
  <si>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</si>
  <si>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</si>
  <si>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</si>
  <si>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</si>
  <si>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</si>
  <si>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</si>
  <si>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</si>
  <si>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</si>
  <si>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</si>
  <si>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</si>
  <si>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</si>
  <si>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</si>
  <si>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</si>
  <si>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</si>
  <si>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</si>
  <si>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</si>
  <si>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</si>
  <si>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</si>
  <si>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</si>
  <si>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</si>
  <si>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</si>
  <si>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</si>
  <si>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</si>
  <si>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</si>
  <si>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</si>
  <si>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</si>
  <si>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</si>
  <si>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</si>
  <si>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</si>
  <si>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</si>
  <si>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</si>
  <si>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</si>
  <si>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</si>
  <si>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</si>
  <si>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</si>
  <si>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</si>
  <si>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</si>
  <si>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</si>
  <si>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</si>
  <si>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</si>
  <si>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</si>
  <si>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</si>
  <si>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</si>
  <si>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</si>
  <si>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</si>
  <si>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</si>
  <si>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</si>
  <si>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</si>
  <si>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</si>
  <si>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</si>
  <si>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</si>
  <si>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</si>
  <si>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</si>
  <si>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</si>
  <si>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</si>
  <si>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</si>
  <si>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</si>
  <si>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</si>
  <si>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</si>
  <si>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</si>
  <si>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</si>
  <si>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</si>
  <si>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</si>
  <si>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</si>
  <si>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</si>
  <si>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</si>
  <si>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</si>
  <si>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</si>
  <si>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</si>
  <si>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</si>
  <si>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</si>
  <si>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</si>
  <si>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</si>
  <si>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</si>
  <si>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</si>
  <si>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</si>
  <si>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</si>
  <si>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</si>
  <si>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</si>
  <si>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</si>
  <si>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</si>
  <si>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</si>
  <si>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</si>
  <si>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</si>
  <si>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</si>
  <si>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</si>
  <si>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</si>
  <si>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</si>
  <si>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</si>
  <si>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</si>
  <si>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</si>
  <si>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</si>
  <si>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</si>
  <si>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</si>
  <si>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</si>
  <si>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</si>
  <si>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</si>
  <si>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</si>
  <si>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</si>
  <si>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</si>
  <si>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</si>
  <si>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</si>
  <si>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</si>
  <si>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</si>
  <si>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</si>
  <si>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</si>
  <si>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</si>
  <si>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</si>
  <si>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</si>
  <si>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</si>
  <si>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</si>
  <si>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</si>
  <si>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</si>
  <si>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</si>
  <si>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</si>
  <si>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</si>
  <si>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</si>
  <si>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</si>
  <si>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</si>
  <si>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</si>
  <si>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</si>
  <si>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</si>
  <si>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</si>
  <si>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</si>
  <si>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</si>
  <si>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</si>
  <si>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</si>
  <si>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</si>
  <si>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</si>
  <si>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</si>
  <si>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</si>
  <si>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</si>
  <si>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</si>
  <si>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</si>
  <si>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</si>
  <si>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</si>
  <si>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</si>
  <si>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</si>
  <si>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</si>
  <si>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</si>
  <si>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</si>
  <si>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</si>
  <si>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</si>
  <si>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</si>
  <si>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</si>
  <si>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</si>
  <si>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</si>
  <si>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</si>
  <si>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</si>
  <si>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</si>
  <si>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</si>
  <si>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</si>
  <si>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</si>
  <si>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</si>
  <si>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</si>
  <si>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</si>
  <si>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</si>
  <si>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</si>
  <si>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</si>
  <si>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</si>
  <si>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</si>
  <si>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</si>
  <si>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</si>
  <si>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</si>
  <si>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</si>
  <si>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</si>
  <si>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</si>
  <si>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</si>
  <si>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</si>
  <si>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</si>
  <si>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</si>
  <si>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</si>
  <si>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</si>
  <si>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</si>
  <si>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</si>
  <si>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</si>
  <si>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</si>
  <si>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</si>
  <si>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</si>
  <si>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</si>
  <si>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</si>
  <si>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</si>
  <si>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</si>
  <si>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</si>
  <si>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</si>
  <si>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</si>
  <si>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</si>
  <si>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</si>
  <si>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</si>
  <si>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</si>
  <si>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</si>
  <si>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</si>
  <si>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</si>
  <si>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</si>
  <si>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</si>
  <si>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</si>
  <si>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</si>
  <si>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</si>
  <si>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</si>
  <si>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</si>
  <si>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</si>
  <si>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</si>
  <si>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</si>
  <si>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</si>
  <si>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</si>
  <si>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</si>
  <si>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</si>
  <si>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</si>
  <si>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</si>
  <si>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</si>
  <si>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</si>
  <si>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</si>
  <si>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</si>
  <si>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</si>
  <si>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</si>
  <si>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</si>
  <si>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</si>
  <si>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</si>
  <si>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</si>
  <si>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</si>
  <si>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</si>
  <si>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</si>
  <si>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</si>
  <si>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</si>
  <si>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</si>
  <si>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</si>
  <si>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</si>
  <si>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</si>
  <si>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</si>
  <si>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</si>
  <si>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</si>
  <si>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</si>
  <si>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</si>
  <si>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</si>
  <si>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</si>
  <si>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</si>
  <si>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</si>
  <si>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</si>
  <si>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</si>
  <si>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</si>
  <si>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</si>
  <si>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</si>
  <si>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</si>
  <si>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</si>
  <si>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</si>
  <si>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</si>
  <si>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</si>
  <si>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</si>
  <si>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</si>
  <si>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</si>
  <si>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</si>
  <si>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</si>
  <si>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</si>
  <si>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</si>
  <si>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</si>
  <si>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</si>
  <si>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</si>
  <si>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</si>
  <si>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</si>
  <si>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</si>
  <si>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</si>
  <si>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</si>
  <si>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</si>
  <si>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</si>
  <si>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</si>
  <si>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</si>
  <si>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</si>
  <si>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</si>
  <si>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</si>
  <si>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</si>
  <si>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</si>
  <si>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</si>
  <si>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</si>
  <si>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</si>
  <si>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</si>
  <si>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</si>
  <si>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</si>
  <si>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</si>
  <si>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</si>
  <si>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</si>
  <si>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</si>
  <si>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</si>
  <si>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</si>
  <si>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</si>
  <si>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</si>
  <si>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</si>
  <si>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</si>
  <si>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</si>
  <si>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</si>
  <si>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</si>
  <si>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</si>
  <si>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</si>
  <si>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</si>
  <si>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</si>
  <si>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</si>
  <si>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</si>
  <si>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</si>
  <si>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</si>
  <si>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</si>
  <si>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</si>
  <si>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</si>
  <si>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</si>
  <si>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</si>
  <si>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</si>
  <si>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</si>
  <si>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</si>
  <si>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</si>
  <si>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</si>
  <si>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</si>
  <si>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</si>
  <si>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</si>
  <si>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</si>
  <si>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</si>
  <si>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</si>
  <si>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</si>
  <si>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</si>
  <si>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</si>
  <si>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</si>
  <si>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</si>
  <si>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</si>
  <si>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</si>
  <si>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</si>
  <si>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</si>
  <si>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</si>
  <si>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</si>
  <si>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</si>
  <si>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</si>
  <si>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</si>
  <si>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</si>
  <si>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</si>
  <si>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</si>
  <si>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</si>
  <si>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</si>
  <si>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</si>
  <si>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</si>
  <si>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</si>
  <si>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</si>
  <si>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</si>
  <si>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</si>
  <si>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</si>
  <si>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</si>
  <si>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</si>
  <si>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</si>
  <si>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</si>
  <si>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</si>
  <si>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</si>
  <si>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</si>
  <si>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</si>
  <si>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</si>
  <si>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</si>
  <si>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</si>
  <si>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</si>
  <si>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</si>
  <si>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</si>
  <si>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</si>
  <si>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</si>
  <si>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</si>
  <si>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</si>
  <si>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</si>
  <si>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</si>
  <si>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</si>
  <si>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</si>
  <si>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</si>
  <si>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</si>
  <si>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</si>
  <si>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</si>
  <si>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</si>
  <si>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</si>
  <si>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</si>
  <si>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</si>
  <si>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</si>
  <si>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</si>
  <si>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</si>
  <si>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</si>
  <si>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</si>
  <si>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</si>
  <si>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</si>
  <si>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</si>
  <si>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</si>
  <si>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</si>
  <si>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</si>
  <si>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</si>
  <si>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</si>
  <si>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</si>
  <si>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</si>
  <si>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</si>
  <si>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</si>
  <si>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</si>
  <si>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</si>
  <si>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</si>
  <si>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</si>
  <si>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</si>
  <si>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</si>
  <si>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</si>
  <si>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</si>
  <si>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</si>
  <si>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</si>
  <si>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</si>
  <si>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</si>
  <si>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</si>
  <si>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</si>
  <si>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</si>
  <si>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</si>
  <si>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</si>
  <si>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</si>
  <si>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</si>
  <si>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</si>
  <si>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</si>
  <si>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</si>
  <si>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</si>
  <si>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</si>
  <si>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</si>
  <si>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</si>
  <si>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</si>
  <si>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</si>
  <si>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</si>
  <si>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</si>
  <si>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</si>
  <si>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</si>
  <si>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</si>
  <si>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</si>
  <si>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</si>
  <si>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</si>
  <si>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</si>
  <si>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</si>
  <si>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</si>
  <si>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</si>
  <si>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</si>
  <si>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</si>
  <si>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</si>
  <si>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</si>
  <si>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</si>
  <si>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</si>
  <si>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</si>
  <si>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</si>
  <si>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</si>
  <si>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</si>
  <si>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</si>
  <si>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</si>
  <si>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</si>
  <si>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</si>
  <si>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</si>
  <si>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</si>
  <si>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</si>
  <si>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</si>
  <si>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</si>
  <si>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</si>
  <si>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</si>
  <si>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</si>
  <si>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</si>
  <si>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</si>
  <si>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</si>
  <si>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</si>
  <si>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</si>
  <si>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</si>
  <si>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</si>
  <si>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</si>
  <si>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</si>
  <si>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</si>
  <si>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</si>
  <si>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</si>
  <si>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</si>
  <si>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</si>
  <si>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</si>
  <si>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</si>
  <si>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</si>
  <si>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</si>
  <si>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</si>
  <si>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</si>
  <si>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</si>
  <si>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</si>
  <si>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</si>
  <si>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</si>
  <si>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</si>
  <si>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</si>
  <si>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</si>
  <si>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</si>
  <si>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</si>
  <si>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</si>
  <si>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</si>
  <si>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</si>
  <si>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</si>
  <si>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</si>
  <si>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</si>
  <si>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</si>
  <si>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</si>
  <si>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</si>
  <si>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</si>
  <si>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</si>
  <si>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</si>
  <si>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</si>
  <si>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</si>
  <si>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</si>
  <si>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</si>
  <si>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</si>
  <si>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</si>
  <si>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</si>
  <si>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</si>
  <si>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</si>
  <si>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</si>
  <si>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</si>
  <si>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</si>
  <si>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</si>
  <si>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</si>
  <si>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</si>
  <si>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</si>
  <si>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</si>
  <si>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</si>
  <si>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</si>
  <si>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</si>
  <si>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</si>
  <si>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</si>
  <si>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</si>
  <si>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</si>
  <si>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</si>
  <si>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</si>
  <si>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</si>
  <si>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</si>
  <si>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</si>
  <si>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</si>
  <si>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</si>
  <si>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</si>
  <si>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</si>
  <si>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</si>
  <si>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</si>
  <si>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</si>
  <si>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</si>
  <si>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</si>
  <si>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</si>
  <si>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</si>
  <si>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</si>
  <si>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</si>
  <si>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</si>
  <si>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</si>
  <si>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</si>
  <si>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</si>
  <si>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</si>
  <si>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</si>
  <si>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</si>
  <si>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</si>
  <si>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</si>
  <si>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</si>
  <si>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</si>
  <si>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</si>
  <si>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</si>
  <si>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</si>
  <si>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</si>
  <si>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</si>
  <si>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</si>
  <si>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</si>
  <si>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</si>
  <si>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</si>
  <si>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</si>
  <si>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</si>
  <si>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</si>
  <si>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</si>
  <si>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</si>
  <si>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</si>
  <si>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</si>
  <si>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</si>
  <si>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</si>
  <si>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</si>
  <si>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</si>
  <si>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</si>
  <si>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</si>
  <si>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</si>
  <si>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</si>
  <si>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</si>
  <si>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</si>
  <si>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</si>
  <si>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</si>
  <si>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</si>
  <si>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</si>
  <si>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</si>
  <si>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</si>
  <si>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</si>
  <si>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</si>
  <si>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</si>
  <si>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</si>
  <si>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</si>
  <si>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</si>
  <si>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</si>
  <si>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</si>
  <si>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</si>
  <si>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</si>
  <si>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</si>
  <si>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</si>
  <si>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</si>
  <si>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</si>
  <si>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</si>
  <si>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</si>
  <si>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</si>
  <si>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</si>
  <si>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</si>
  <si>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</si>
  <si>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</si>
  <si>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</si>
  <si>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</si>
  <si>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</si>
  <si>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</si>
  <si>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</si>
  <si>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</si>
  <si>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</si>
  <si>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</si>
  <si>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</si>
  <si>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</si>
  <si>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</si>
  <si>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</si>
  <si>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</si>
  <si>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</si>
  <si>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</si>
  <si>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</si>
  <si>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</si>
  <si>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</si>
  <si>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</si>
  <si>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</si>
  <si>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</si>
  <si>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</si>
  <si>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</si>
  <si>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</si>
  <si>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</si>
  <si>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</si>
  <si>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</si>
  <si>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</si>
  <si>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</si>
  <si>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</si>
  <si>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</si>
  <si>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</si>
  <si>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</si>
  <si>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</si>
  <si>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</si>
  <si>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</si>
  <si>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</si>
  <si>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</si>
  <si>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</si>
  <si>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</si>
  <si>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</si>
  <si>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</si>
  <si>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</si>
  <si>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</si>
  <si>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</si>
  <si>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</si>
  <si>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</si>
  <si>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</si>
  <si>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</si>
  <si>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</si>
  <si>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</si>
  <si>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</si>
  <si>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</si>
  <si>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</si>
  <si>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</si>
  <si>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</si>
  <si>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</si>
  <si>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</si>
  <si>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</si>
  <si>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</si>
  <si>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</si>
  <si>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</si>
  <si>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</si>
  <si>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</si>
  <si>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</si>
  <si>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</si>
  <si>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</si>
  <si>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</si>
  <si>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</si>
  <si>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</si>
  <si>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</si>
  <si>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</si>
  <si>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</si>
  <si>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</si>
  <si>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</si>
  <si>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</si>
  <si>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</si>
  <si>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</si>
  <si>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</si>
  <si>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</si>
  <si>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</si>
  <si>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</si>
  <si>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</si>
  <si>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</si>
  <si>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</si>
  <si>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</si>
  <si>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</si>
  <si>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</si>
  <si>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</si>
  <si>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</si>
  <si>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</si>
  <si>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</si>
  <si>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</si>
  <si>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</si>
  <si>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</si>
  <si>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</si>
  <si>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</si>
  <si>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</si>
  <si>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</si>
  <si>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</si>
  <si>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</si>
  <si>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</si>
  <si>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</si>
  <si>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</si>
  <si>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</si>
  <si>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</si>
  <si>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</si>
  <si>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</si>
  <si>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</si>
  <si>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</si>
  <si>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</si>
  <si>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</si>
  <si>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</si>
  <si>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</si>
  <si>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</si>
  <si>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</si>
  <si>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</si>
  <si>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</si>
  <si>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</si>
  <si>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</si>
  <si>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</si>
  <si>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</si>
  <si>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</si>
  <si>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</si>
  <si>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</si>
  <si>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</si>
  <si>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</si>
  <si>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</si>
  <si>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</si>
  <si>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</si>
  <si>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</si>
  <si>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</si>
  <si>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</si>
  <si>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</si>
  <si>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</si>
  <si>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</si>
  <si>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</si>
  <si>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</si>
  <si>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</si>
  <si>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</si>
  <si>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</si>
  <si>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</si>
  <si>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</si>
  <si>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</si>
  <si>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</si>
  <si>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</si>
  <si>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</si>
  <si>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</si>
  <si>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</si>
  <si>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</si>
  <si>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</si>
  <si>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</si>
  <si>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</si>
  <si>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</si>
  <si>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</si>
  <si>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</si>
  <si>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</si>
  <si>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</si>
  <si>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</si>
  <si>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</si>
  <si>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</si>
  <si>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</si>
  <si>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</si>
  <si>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</si>
  <si>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</si>
  <si>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</si>
  <si>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</si>
  <si>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</si>
  <si>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</si>
  <si>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</si>
  <si>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</si>
  <si>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</si>
  <si>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</si>
  <si>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</si>
  <si>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</si>
  <si>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</si>
  <si>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</si>
  <si>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</si>
  <si>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</si>
  <si>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</si>
  <si>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</si>
  <si>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</si>
  <si>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</si>
  <si>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</si>
  <si>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</si>
  <si>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</si>
  <si>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</si>
  <si>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</si>
  <si>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</si>
  <si>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</si>
  <si>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</si>
  <si>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</si>
  <si>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</si>
  <si>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</si>
  <si>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</si>
  <si>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</si>
  <si>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</si>
  <si>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</si>
  <si>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</si>
  <si>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</si>
  <si>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</si>
  <si>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</si>
  <si>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</si>
  <si>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</si>
  <si>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</si>
  <si>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</si>
  <si>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</si>
  <si>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</si>
  <si>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</si>
  <si>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</si>
  <si>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</si>
  <si>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</si>
  <si>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</si>
  <si>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</si>
  <si>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</si>
  <si>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</si>
  <si>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</si>
  <si>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</si>
  <si>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</si>
  <si>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</si>
  <si>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</si>
  <si>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</si>
  <si>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</si>
  <si>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</si>
  <si>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</si>
  <si>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</si>
  <si>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</si>
  <si>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</si>
  <si>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</si>
  <si>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</si>
  <si>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</si>
  <si>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</si>
  <si>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</si>
  <si>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</si>
  <si>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</si>
  <si>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</si>
  <si>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</si>
  <si>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</si>
  <si>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</si>
  <si>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</si>
  <si>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</si>
  <si>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</si>
  <si>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</si>
  <si>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</si>
  <si>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</si>
  <si>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</si>
  <si>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</si>
  <si>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</si>
  <si>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</si>
  <si>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</si>
  <si>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</si>
  <si>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</si>
  <si>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</si>
  <si>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</si>
  <si>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</si>
  <si>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</si>
  <si>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</si>
  <si>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</si>
  <si>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</si>
  <si>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</si>
  <si>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</si>
  <si>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</si>
  <si>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</si>
  <si>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</si>
  <si>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</si>
  <si>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</si>
  <si>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</si>
  <si>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</si>
  <si>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</si>
  <si>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</si>
  <si>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</si>
  <si>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</si>
  <si>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</si>
  <si>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</si>
  <si>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</si>
  <si>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</si>
  <si>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</si>
  <si>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</si>
  <si>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</si>
  <si>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</si>
  <si>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</si>
  <si>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</si>
  <si>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</si>
  <si>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</si>
  <si>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</si>
  <si>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</si>
  <si>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</si>
  <si>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</si>
  <si>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</si>
  <si>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</si>
  <si>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</si>
  <si>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</si>
  <si>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</si>
  <si>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</si>
  <si>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</si>
  <si>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</si>
  <si>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</si>
  <si>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</si>
  <si>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</si>
  <si>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</si>
  <si>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</si>
  <si>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</si>
  <si>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</si>
  <si>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</si>
  <si>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</si>
  <si>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</si>
  <si>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</si>
  <si>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</si>
  <si>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</si>
  <si>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</si>
  <si>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</si>
  <si>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</si>
  <si>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</si>
  <si>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</si>
  <si>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</si>
  <si>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</si>
  <si>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</si>
  <si>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</si>
  <si>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</si>
  <si>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</si>
  <si>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</si>
  <si>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</si>
  <si>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</si>
  <si>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</si>
  <si>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</si>
  <si>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</si>
  <si>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</si>
  <si>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</si>
  <si>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</si>
  <si>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</si>
  <si>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</si>
  <si>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</si>
  <si>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</si>
  <si>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</si>
  <si>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</si>
  <si>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</si>
  <si>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</si>
  <si>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</si>
  <si>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</si>
  <si>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</si>
  <si>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</si>
  <si>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</si>
  <si>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</si>
  <si>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</si>
  <si>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</si>
  <si>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</si>
  <si>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</si>
  <si>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</si>
  <si>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</si>
  <si>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</si>
  <si>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</si>
  <si>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</si>
  <si>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</si>
  <si>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</si>
  <si>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</si>
  <si>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</si>
  <si>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</si>
  <si>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</si>
  <si>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</si>
  <si>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</si>
  <si>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</si>
  <si>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</si>
  <si>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</si>
  <si>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</si>
  <si>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</si>
  <si>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</si>
  <si>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</si>
  <si>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</si>
  <si>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</si>
  <si>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</si>
  <si>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</si>
  <si>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</si>
  <si>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</si>
  <si>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</si>
  <si>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</si>
  <si>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</si>
  <si>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</si>
  <si>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</si>
  <si>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</si>
  <si>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</si>
  <si>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</si>
  <si>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</si>
  <si>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</si>
  <si>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</si>
  <si>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</si>
  <si>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</si>
  <si>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</si>
  <si>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</si>
  <si>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</si>
  <si>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</si>
  <si>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</si>
  <si>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</si>
  <si>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</si>
  <si>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</si>
  <si>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</si>
  <si>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</si>
  <si>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</si>
  <si>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</si>
  <si>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</si>
  <si>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</si>
  <si>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</si>
  <si>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</si>
  <si>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</si>
  <si>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</si>
  <si>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</si>
  <si>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</si>
  <si>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</si>
  <si>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</si>
  <si>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</si>
  <si>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</si>
  <si>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</si>
  <si>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</si>
  <si>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</si>
  <si>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</si>
  <si>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</si>
  <si>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</si>
  <si>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</si>
  <si>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</si>
  <si>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</si>
  <si>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</si>
  <si>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</si>
  <si>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</si>
  <si>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</si>
  <si>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</si>
  <si>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</si>
  <si>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</si>
  <si>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</si>
  <si>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</si>
  <si>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</si>
  <si>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</si>
  <si>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</si>
  <si>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</si>
  <si>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</si>
  <si>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</si>
  <si>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</si>
  <si>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</si>
  <si>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</si>
  <si>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</si>
  <si>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</si>
  <si>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</si>
  <si>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</si>
  <si>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</si>
  <si>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</si>
  <si>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</si>
  <si>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</si>
  <si>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</si>
  <si>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</si>
  <si>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</si>
  <si>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</si>
  <si>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</si>
  <si>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</si>
  <si>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</si>
  <si>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</si>
  <si>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</si>
  <si>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</si>
  <si>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</si>
  <si>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</si>
  <si>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</si>
  <si>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</si>
  <si>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</si>
  <si>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</si>
  <si>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</si>
  <si>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</si>
  <si>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</si>
  <si>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</si>
  <si>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</si>
  <si>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</si>
  <si>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</si>
  <si>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</si>
  <si>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</si>
  <si>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</si>
  <si>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</si>
  <si>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</si>
  <si>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</si>
  <si>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</si>
  <si>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</si>
  <si>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</si>
  <si>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</si>
  <si>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</si>
  <si>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</si>
  <si>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</si>
  <si>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</si>
  <si>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</si>
  <si>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</si>
  <si>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</si>
  <si>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</si>
  <si>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</si>
  <si>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</si>
  <si>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</si>
  <si>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</si>
  <si>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</si>
  <si>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</si>
  <si>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</si>
  <si>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</si>
  <si>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</si>
  <si>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</si>
  <si>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</si>
  <si>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</si>
  <si>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</si>
  <si>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</si>
  <si>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</si>
  <si>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</si>
  <si>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</si>
  <si>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</si>
  <si>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</si>
  <si>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</si>
  <si>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</si>
  <si>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</si>
  <si>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</si>
  <si>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</si>
  <si>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</si>
  <si>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</si>
  <si>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</si>
  <si>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</si>
  <si>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</si>
  <si>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</si>
  <si>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</si>
  <si>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</si>
  <si>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</si>
  <si>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</si>
  <si>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</si>
  <si>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</si>
  <si>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</si>
  <si>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</si>
  <si>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</si>
  <si>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</si>
  <si>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</si>
  <si>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</si>
  <si>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</si>
  <si>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</si>
  <si>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</si>
  <si>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</si>
  <si>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</si>
  <si>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</si>
  <si>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</si>
  <si>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</si>
  <si>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</si>
  <si>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</si>
  <si>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</si>
  <si>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</si>
  <si>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</si>
  <si>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</si>
  <si>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</si>
  <si>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</si>
  <si>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</si>
  <si>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</si>
  <si>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</si>
  <si>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</si>
  <si>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</si>
  <si>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</si>
  <si>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</si>
  <si>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</si>
  <si>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</si>
  <si>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</si>
  <si>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</si>
  <si>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</si>
  <si>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</si>
  <si>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</si>
  <si>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</si>
  <si>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</si>
  <si>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</si>
  <si>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</si>
  <si>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</si>
  <si>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</si>
  <si>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</si>
  <si>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</si>
  <si>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</si>
  <si>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</si>
  <si>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</si>
  <si>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</si>
  <si>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</si>
  <si>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</si>
  <si>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</si>
  <si>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</si>
  <si>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</si>
  <si>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</si>
  <si>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</si>
  <si>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</si>
  <si>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</si>
  <si>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</si>
  <si>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</si>
  <si>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</si>
  <si>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</si>
  <si>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</si>
  <si>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</si>
  <si>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</si>
  <si>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</si>
  <si>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</si>
  <si>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</si>
  <si>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</si>
  <si>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</si>
  <si>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</si>
  <si>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</si>
  <si>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</si>
  <si>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</si>
  <si>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</si>
  <si>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</si>
  <si>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</si>
  <si>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</si>
  <si>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</si>
  <si>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</si>
  <si>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</si>
  <si>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</si>
  <si>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</si>
  <si>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</si>
  <si>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</si>
  <si>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</si>
  <si>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</si>
  <si>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</si>
  <si>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</si>
  <si>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</si>
  <si>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</si>
  <si>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</si>
  <si>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</si>
  <si>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</si>
  <si>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</si>
  <si>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</si>
  <si>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</si>
  <si>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</si>
  <si>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</si>
  <si>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</si>
  <si>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</si>
  <si>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</si>
  <si>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</si>
  <si>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</si>
  <si>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</si>
  <si>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</si>
  <si>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</si>
  <si>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</si>
  <si>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</si>
  <si>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</si>
  <si>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</si>
  <si>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</si>
  <si>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</si>
  <si>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</si>
  <si>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</si>
  <si>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</si>
  <si>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</si>
  <si>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</si>
  <si>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</si>
  <si>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</si>
  <si>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</si>
  <si>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</si>
  <si>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</si>
  <si>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</si>
  <si>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</si>
  <si>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</si>
  <si>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</si>
  <si>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</si>
  <si>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</si>
  <si>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</si>
  <si>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</si>
  <si>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</si>
  <si>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</si>
  <si>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</si>
  <si>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</si>
  <si>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</si>
  <si>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</si>
  <si>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</si>
  <si>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</si>
  <si>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</si>
  <si>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</si>
  <si>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</si>
  <si>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</si>
  <si>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</si>
  <si>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</si>
  <si>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</si>
  <si>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</si>
  <si>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</si>
  <si>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</si>
  <si>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</si>
  <si>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</si>
  <si>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</si>
  <si>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</si>
  <si>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</si>
  <si>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</si>
  <si>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</si>
  <si>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</si>
  <si>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</si>
  <si>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</si>
  <si>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</si>
  <si>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</si>
  <si>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</si>
  <si>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</si>
  <si>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</si>
  <si>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</si>
  <si>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</si>
  <si>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</si>
  <si>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</si>
  <si>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</si>
  <si>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</si>
  <si>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</si>
  <si>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</si>
  <si>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</si>
  <si>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</si>
  <si>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</si>
  <si>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</si>
  <si>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</si>
  <si>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</si>
  <si>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</si>
  <si>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</si>
  <si>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</si>
  <si>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</si>
  <si>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</si>
  <si>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</si>
  <si>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</si>
  <si>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</si>
  <si>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</si>
  <si>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</si>
  <si>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</si>
  <si>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</si>
  <si>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</si>
  <si>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</si>
  <si>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</si>
  <si>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</si>
  <si>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</si>
  <si>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</si>
  <si>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</si>
  <si>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</si>
  <si>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</si>
  <si>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</si>
  <si>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</si>
  <si>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</si>
  <si>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</si>
  <si>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</si>
  <si>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</si>
  <si>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</si>
  <si>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</si>
  <si>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</si>
  <si>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</si>
  <si>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</si>
  <si>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</si>
  <si>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</si>
  <si>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</si>
  <si>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</si>
  <si>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</si>
  <si>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</si>
  <si>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</si>
  <si>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</si>
  <si>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</si>
  <si>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</si>
  <si>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</si>
  <si>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</si>
  <si>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</si>
  <si>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</si>
  <si>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</si>
  <si>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</si>
  <si>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</si>
  <si>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</si>
  <si>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</si>
  <si>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</si>
  <si>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</si>
  <si>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</si>
  <si>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</si>
  <si>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</si>
  <si>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</si>
  <si>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</si>
  <si>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</si>
  <si>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</si>
  <si>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</si>
  <si>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</si>
  <si>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</si>
  <si>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</si>
  <si>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</si>
  <si>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</si>
  <si>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</si>
  <si>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</si>
  <si>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</si>
  <si>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</si>
  <si>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</si>
  <si>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</si>
  <si>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</si>
  <si>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</si>
  <si>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</si>
  <si>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</si>
  <si>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</si>
  <si>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</si>
  <si>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</si>
  <si>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</si>
  <si>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</si>
  <si>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</si>
  <si>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</si>
  <si>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</si>
  <si>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</si>
  <si>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</si>
  <si>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</si>
  <si>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</si>
  <si>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</si>
  <si>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</si>
  <si>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</si>
  <si>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</si>
  <si>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</si>
  <si>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</si>
  <si>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</si>
  <si>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</si>
  <si>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</si>
  <si>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</si>
  <si>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</si>
  <si>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</si>
  <si>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</si>
  <si>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</si>
  <si>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</si>
  <si>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</si>
  <si>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</si>
  <si>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</si>
  <si>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</si>
  <si>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</si>
  <si>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</si>
  <si>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</si>
  <si>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</si>
  <si>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</si>
  <si>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</si>
  <si>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</si>
  <si>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</si>
  <si>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</si>
  <si>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</si>
  <si>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</si>
  <si>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</si>
  <si>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</si>
  <si>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</si>
  <si>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</si>
  <si>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</si>
  <si>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</si>
  <si>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</si>
  <si>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</si>
  <si>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</si>
  <si>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</si>
  <si>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</si>
  <si>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</si>
  <si>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</si>
  <si>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</si>
  <si>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</si>
  <si>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</si>
  <si>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</si>
  <si>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</si>
  <si>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</si>
  <si>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</si>
  <si>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</si>
  <si>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</si>
  <si>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</si>
  <si>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</si>
  <si>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</si>
  <si>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</si>
  <si>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</si>
  <si>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</si>
  <si>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</si>
  <si>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</si>
  <si>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</si>
  <si>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</si>
  <si>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</si>
  <si>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</si>
  <si>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</si>
  <si>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</si>
  <si>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</si>
  <si>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</si>
  <si>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</si>
  <si>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</si>
  <si>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</si>
  <si>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</si>
  <si>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</si>
  <si>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</si>
  <si>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</si>
  <si>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</si>
  <si>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</si>
  <si>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</si>
  <si>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</si>
  <si>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</si>
  <si>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</si>
  <si>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</si>
  <si>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</si>
  <si>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</si>
  <si>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</si>
  <si>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</si>
  <si>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</si>
  <si>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</si>
  <si>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</si>
  <si>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</si>
  <si>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</si>
  <si>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</si>
  <si>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</si>
  <si>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</si>
  <si>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</si>
  <si>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</si>
  <si>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</si>
  <si>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</si>
  <si>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</si>
  <si>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</si>
  <si>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</si>
  <si>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</si>
  <si>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</si>
  <si>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</si>
  <si>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</si>
  <si>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</si>
  <si>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</si>
  <si>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</si>
  <si>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</si>
  <si>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</si>
  <si>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</si>
  <si>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</si>
  <si>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</si>
  <si>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</si>
  <si>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</si>
  <si>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</si>
  <si>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</si>
  <si>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</si>
  <si>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</si>
  <si>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</si>
  <si>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</si>
  <si>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</si>
  <si>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</si>
  <si>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</si>
  <si>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</si>
  <si>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</si>
  <si>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</si>
  <si>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</si>
  <si>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</si>
  <si>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</si>
  <si>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</si>
  <si>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</si>
  <si>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</si>
  <si>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</si>
  <si>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</si>
  <si>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</si>
  <si>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</si>
  <si>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</si>
  <si>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</si>
  <si>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</si>
  <si>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</si>
  <si>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</si>
  <si>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</si>
  <si>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</si>
  <si>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</si>
  <si>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</si>
  <si>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</si>
  <si>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</si>
  <si>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</si>
  <si>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</si>
  <si>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</si>
  <si>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</si>
  <si>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</si>
  <si>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</si>
  <si>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</si>
  <si>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</si>
  <si>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</si>
  <si>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</si>
  <si>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</si>
  <si>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</si>
  <si>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</si>
  <si>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</si>
  <si>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</si>
  <si>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</si>
  <si>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</si>
  <si>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</si>
  <si>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</si>
  <si>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</si>
  <si>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</si>
  <si>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</si>
  <si>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</si>
  <si>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</si>
  <si>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</si>
  <si>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</si>
  <si>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</si>
  <si>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</si>
  <si>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</si>
  <si>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</si>
  <si>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</si>
  <si>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</si>
  <si>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</si>
  <si>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</si>
  <si>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</si>
  <si>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</si>
  <si>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</si>
  <si>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</si>
  <si>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</si>
  <si>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</si>
  <si>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</si>
  <si>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</si>
  <si>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</si>
  <si>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</si>
  <si>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</si>
  <si>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</si>
  <si>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</si>
  <si>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</si>
  <si>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</si>
  <si>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</si>
  <si>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</si>
  <si>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</si>
  <si>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</si>
  <si>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</si>
  <si>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</si>
  <si>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</si>
  <si>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</si>
  <si>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</si>
  <si>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</si>
  <si>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</si>
  <si>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</si>
  <si>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</si>
  <si>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</si>
  <si>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</si>
  <si>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</si>
  <si>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</si>
  <si>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</si>
  <si>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</si>
  <si>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</si>
  <si>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</si>
  <si>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</si>
  <si>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</si>
  <si>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</si>
  <si>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</si>
  <si>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</si>
  <si>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</si>
  <si>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</si>
  <si>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</si>
  <si>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</si>
  <si>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</si>
  <si>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</si>
  <si>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</si>
  <si>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</si>
  <si>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</si>
  <si>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</si>
  <si>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</si>
  <si>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</si>
  <si>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</si>
  <si>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</si>
  <si>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</si>
  <si>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</si>
  <si>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</si>
  <si>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</si>
  <si>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</si>
  <si>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</si>
  <si>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</si>
  <si>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</si>
  <si>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</si>
  <si>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</si>
  <si>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</si>
  <si>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</si>
  <si>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</si>
  <si>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</si>
  <si>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</si>
  <si>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</si>
  <si>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</si>
  <si>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</si>
  <si>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</si>
  <si>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</si>
  <si>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</si>
  <si>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</si>
  <si>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</si>
  <si>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</si>
  <si>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</si>
  <si>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</si>
  <si>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</si>
  <si>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</si>
  <si>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</si>
  <si>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</si>
  <si>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</si>
  <si>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</si>
  <si>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</si>
  <si>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</si>
  <si>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</si>
  <si>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</si>
  <si>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</si>
  <si>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</si>
  <si>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</si>
  <si>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</si>
  <si>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</si>
  <si>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</si>
  <si>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</si>
  <si>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</si>
  <si>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</si>
  <si>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</si>
  <si>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</si>
  <si>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</si>
  <si>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</si>
  <si>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</si>
  <si>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</si>
  <si>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</si>
  <si>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</si>
  <si>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</si>
  <si>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</si>
  <si>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</si>
  <si>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</si>
  <si>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</si>
  <si>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</si>
  <si>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</si>
  <si>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</si>
  <si>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</si>
  <si>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</si>
  <si>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</si>
  <si>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</si>
  <si>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</si>
  <si>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</si>
  <si>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</si>
  <si>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</si>
  <si>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</si>
  <si>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</si>
  <si>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</si>
  <si>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</si>
  <si>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</si>
  <si>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</si>
  <si>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</si>
  <si>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</si>
  <si>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</si>
  <si>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</si>
  <si>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</si>
  <si>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</si>
  <si>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</si>
  <si>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</si>
  <si>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</si>
  <si>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</si>
  <si>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</si>
  <si>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</si>
  <si>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</si>
  <si>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</si>
  <si>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</si>
  <si>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</si>
  <si>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</si>
  <si>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</si>
  <si>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</si>
  <si>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</si>
  <si>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</si>
  <si>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</si>
  <si>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</si>
  <si>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</si>
  <si>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</si>
  <si>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</si>
  <si>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</si>
  <si>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</si>
  <si>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</si>
  <si>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</si>
  <si>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</si>
  <si>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</si>
  <si>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</si>
  <si>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</si>
  <si>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</si>
  <si>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</si>
  <si>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</si>
  <si>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</si>
  <si>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</si>
  <si>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</si>
  <si>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</si>
  <si>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</si>
  <si>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</si>
  <si>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</si>
  <si>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</si>
  <si>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</si>
  <si>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</si>
  <si>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</si>
  <si>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</si>
  <si>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</si>
  <si>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</si>
  <si>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</si>
  <si>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</si>
  <si>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</si>
  <si>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</si>
  <si>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</si>
  <si>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</si>
  <si>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</si>
  <si>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</si>
  <si>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</si>
  <si>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</si>
  <si>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</si>
  <si>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</si>
  <si>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</si>
  <si>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</si>
  <si>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</si>
  <si>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</si>
  <si>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</si>
  <si>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</si>
  <si>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</si>
  <si>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</si>
  <si>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</si>
  <si>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</si>
  <si>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</si>
  <si>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</si>
  <si>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</si>
  <si>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</si>
  <si>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</si>
  <si>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</si>
  <si>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</si>
  <si>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</si>
  <si>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</si>
  <si>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</si>
  <si>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</si>
  <si>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</si>
  <si>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</si>
  <si>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</si>
  <si>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</si>
  <si>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</si>
  <si>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</si>
  <si>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</si>
  <si>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</si>
  <si>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</si>
  <si>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</si>
  <si>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</si>
  <si>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</si>
  <si>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</si>
  <si>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</si>
  <si>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</si>
  <si>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</si>
  <si>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</si>
  <si>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</si>
  <si>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</si>
  <si>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</si>
  <si>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</si>
  <si>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</si>
  <si>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</si>
  <si>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</si>
  <si>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</si>
  <si>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</si>
  <si>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</si>
  <si>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</si>
  <si>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</si>
  <si>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</si>
  <si>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</si>
  <si>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</si>
  <si>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</si>
  <si>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</si>
  <si>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</si>
  <si>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</si>
  <si>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</si>
  <si>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</si>
  <si>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</si>
  <si>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</si>
  <si>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</si>
  <si>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</si>
  <si>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</si>
  <si>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</si>
  <si>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</si>
  <si>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</si>
  <si>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</si>
  <si>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</si>
  <si>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</si>
  <si>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</si>
  <si>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</si>
  <si>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</si>
  <si>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</si>
  <si>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</si>
  <si>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</si>
  <si>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</si>
  <si>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</si>
  <si>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</si>
  <si>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</si>
  <si>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</si>
  <si>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</si>
  <si>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</si>
  <si>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</si>
  <si>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</si>
  <si>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</si>
  <si>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</si>
  <si>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</si>
  <si>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</si>
  <si>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</si>
  <si>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</si>
  <si>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</si>
  <si>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</si>
  <si>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</si>
  <si>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</si>
  <si>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</si>
  <si>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</si>
  <si>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</si>
  <si>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</si>
  <si>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</si>
  <si>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</si>
  <si>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</si>
  <si>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</si>
  <si>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</si>
  <si>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</si>
  <si>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</si>
  <si>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</si>
  <si>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</si>
  <si>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</si>
  <si>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</si>
  <si>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</si>
  <si>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</si>
  <si>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</si>
  <si>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</si>
  <si>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</si>
  <si>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</si>
  <si>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</si>
  <si>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</si>
  <si>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</si>
  <si>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</si>
  <si>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</si>
  <si>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</si>
  <si>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</si>
  <si>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</si>
  <si>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</si>
  <si>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</si>
  <si>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</si>
  <si>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</si>
  <si>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</si>
  <si>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</si>
  <si>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</si>
  <si>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</si>
  <si>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</si>
  <si>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</si>
  <si>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</si>
  <si>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</si>
  <si>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</si>
  <si>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</si>
  <si>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</si>
  <si>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</si>
  <si>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</si>
  <si>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</si>
  <si>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</si>
  <si>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</si>
  <si>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</si>
  <si>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</si>
  <si>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</si>
  <si>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</si>
  <si>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</si>
  <si>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</si>
  <si>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</si>
  <si>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</si>
  <si>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</si>
  <si>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</si>
  <si>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</si>
  <si>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</si>
  <si>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</si>
  <si>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</si>
  <si>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</si>
  <si>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</si>
  <si>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</si>
  <si>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</si>
  <si>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</si>
  <si>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</si>
  <si>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</si>
  <si>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</si>
  <si>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</si>
  <si>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</si>
  <si>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</si>
  <si>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</si>
  <si>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</si>
  <si>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</si>
  <si>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</si>
  <si>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</si>
  <si>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</si>
  <si>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</si>
  <si>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</si>
  <si>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</si>
  <si>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</si>
  <si>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</si>
  <si>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</si>
  <si>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</si>
  <si>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</si>
  <si>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</si>
  <si>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</si>
  <si>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</si>
  <si>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</si>
  <si>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</si>
  <si>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</si>
  <si>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</si>
  <si>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</si>
  <si>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</si>
  <si>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</si>
  <si>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</si>
  <si>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</si>
  <si>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</si>
  <si>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</si>
  <si>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</si>
  <si>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</si>
  <si>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</si>
  <si>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</si>
  <si>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</si>
  <si>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</si>
  <si>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</si>
  <si>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</si>
  <si>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</si>
  <si>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</si>
  <si>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</si>
  <si>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</si>
  <si>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</si>
  <si>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</si>
  <si>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</si>
  <si>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</si>
  <si>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</si>
  <si>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</si>
  <si>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</si>
  <si>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</si>
  <si>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</si>
  <si>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</si>
  <si>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</si>
  <si>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</si>
  <si>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</si>
  <si>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</si>
  <si>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</si>
  <si>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</si>
  <si>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</si>
  <si>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</si>
  <si>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</si>
  <si>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</si>
  <si>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</si>
  <si>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</si>
  <si>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</si>
  <si>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</si>
  <si>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</si>
  <si>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</si>
  <si>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</si>
  <si>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</si>
  <si>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</si>
  <si>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</si>
  <si>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</si>
  <si>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</si>
  <si>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</si>
  <si>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</si>
  <si>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</si>
  <si>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</si>
  <si>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</si>
  <si>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</si>
  <si>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</si>
  <si>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</si>
  <si>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</si>
  <si>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</si>
  <si>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</si>
  <si>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</si>
  <si>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</si>
  <si>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</si>
  <si>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</si>
  <si>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</si>
  <si>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</si>
  <si>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</si>
  <si>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</si>
  <si>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</si>
  <si>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</si>
  <si>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</si>
  <si>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</si>
  <si>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</si>
  <si>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</si>
  <si>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</si>
  <si>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</si>
  <si>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</si>
  <si>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</si>
  <si>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</si>
  <si>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</si>
  <si>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</si>
  <si>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</si>
  <si>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</si>
  <si>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</si>
  <si>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</si>
  <si>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</si>
  <si>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</si>
  <si>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</si>
  <si>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</si>
  <si>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</si>
  <si>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</si>
  <si>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</si>
  <si>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</si>
  <si>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</si>
  <si>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</si>
  <si>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</si>
  <si>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</si>
  <si>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</si>
  <si>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</si>
  <si>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</si>
  <si>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</si>
  <si>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</si>
  <si>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</si>
  <si>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</si>
  <si>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</si>
  <si>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</si>
  <si>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</si>
  <si>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</si>
  <si>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</si>
  <si>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</si>
  <si>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</si>
  <si>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</si>
  <si>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</si>
  <si>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</si>
  <si>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</si>
  <si>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</si>
  <si>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</si>
  <si>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</si>
  <si>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</si>
  <si>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</si>
  <si>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</si>
  <si>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</si>
  <si>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</si>
  <si>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</si>
  <si>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</si>
  <si>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</si>
  <si>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</si>
  <si>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</si>
  <si>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</si>
  <si>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</si>
  <si>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</si>
  <si>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</si>
  <si>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</si>
  <si>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</si>
  <si>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</si>
  <si>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</si>
  <si>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</si>
  <si>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</si>
  <si>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</si>
  <si>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</si>
  <si>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</si>
  <si>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</si>
  <si>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</si>
  <si>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</si>
  <si>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</si>
  <si>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</si>
  <si>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</si>
  <si>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</si>
  <si>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</si>
  <si>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</si>
  <si>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</si>
  <si>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</si>
  <si>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</si>
  <si>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</si>
  <si>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</si>
  <si>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</si>
  <si>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</si>
  <si>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</si>
  <si>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</si>
  <si>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</si>
  <si>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</si>
  <si>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</si>
  <si>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</si>
  <si>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</si>
  <si>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</si>
  <si>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</si>
  <si>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</si>
  <si>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</si>
  <si>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</si>
  <si>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</si>
  <si>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</si>
  <si>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</si>
  <si>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</si>
  <si>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</si>
  <si>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</si>
  <si>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</si>
  <si>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</si>
  <si>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</si>
  <si>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</si>
  <si>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</si>
  <si>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</si>
  <si>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</si>
  <si>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</si>
  <si>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</si>
  <si>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</si>
  <si>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</si>
  <si>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</si>
  <si>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</si>
  <si>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</si>
  <si>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</si>
  <si>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</si>
  <si>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</si>
  <si>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</si>
  <si>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</si>
  <si>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</si>
  <si>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</si>
  <si>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</si>
  <si>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</si>
  <si>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</si>
  <si>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</si>
  <si>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</si>
  <si>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</si>
  <si>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</si>
  <si>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</si>
  <si>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</si>
  <si>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</si>
  <si>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</si>
  <si>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</si>
  <si>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</si>
  <si>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</si>
  <si>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</si>
  <si>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</si>
  <si>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</si>
  <si>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</si>
  <si>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</si>
  <si>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</si>
  <si>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</si>
  <si>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</si>
  <si>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</si>
  <si>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</si>
  <si>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</si>
  <si>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</si>
  <si>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</si>
  <si>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</si>
  <si>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</si>
  <si>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</si>
  <si>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</si>
  <si>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</si>
  <si>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</si>
  <si>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</si>
  <si>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</si>
  <si>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</si>
  <si>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</si>
  <si>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</si>
  <si>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</si>
  <si>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</si>
  <si>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</si>
  <si>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</si>
  <si>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</si>
  <si>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</si>
  <si>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</si>
  <si>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</si>
  <si>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</si>
  <si>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</si>
  <si>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</si>
  <si>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</si>
  <si>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</si>
  <si>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</si>
  <si>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</si>
  <si>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</si>
  <si>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</si>
  <si>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</si>
  <si>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</si>
  <si>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</si>
  <si>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</si>
  <si>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</si>
  <si>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</si>
  <si>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</si>
  <si>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</si>
  <si>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</si>
  <si>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</si>
  <si>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</si>
  <si>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</si>
  <si>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</si>
  <si>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</si>
  <si>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</si>
  <si>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</si>
  <si>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</si>
  <si>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</si>
  <si>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</si>
  <si>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</si>
  <si>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</si>
  <si>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</si>
  <si>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</si>
  <si>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</si>
  <si>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</si>
  <si>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</si>
  <si>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</si>
  <si>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</si>
  <si>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</si>
  <si>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</si>
  <si>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</si>
  <si>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</si>
  <si>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</si>
  <si>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</si>
  <si>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</si>
  <si>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</si>
  <si>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</si>
  <si>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</si>
  <si>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</si>
  <si>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</si>
  <si>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</si>
  <si>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</si>
  <si>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</si>
  <si>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</si>
  <si>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</si>
  <si>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</si>
  <si>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</si>
  <si>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</si>
  <si>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</si>
  <si>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</si>
  <si>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</si>
  <si>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</si>
  <si>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</si>
  <si>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</si>
  <si>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</si>
  <si>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</si>
  <si>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</si>
  <si>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</si>
  <si>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</si>
  <si>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</si>
  <si>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</si>
  <si>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</si>
  <si>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</si>
  <si>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</si>
  <si>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</si>
  <si>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</si>
  <si>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</si>
  <si>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</si>
  <si>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</si>
  <si>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</si>
  <si>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</si>
  <si>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</si>
  <si>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</si>
  <si>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</si>
  <si>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</si>
  <si>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</si>
  <si>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</si>
  <si>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</si>
  <si>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</si>
  <si>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</si>
  <si>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</si>
  <si>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</si>
  <si>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</si>
  <si>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</si>
  <si>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</si>
  <si>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</si>
  <si>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</si>
  <si>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</si>
  <si>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</si>
  <si>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</si>
  <si>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</si>
  <si>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</si>
  <si>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</si>
  <si>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</si>
  <si>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</si>
  <si>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</si>
  <si>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</si>
  <si>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</si>
  <si>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</si>
  <si>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</si>
  <si>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</si>
  <si>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</si>
  <si>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</si>
  <si>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</si>
  <si>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</si>
  <si>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</si>
  <si>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</si>
  <si>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</si>
  <si>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</si>
  <si>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</si>
  <si>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</si>
  <si>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</si>
  <si>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</si>
  <si>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</si>
  <si>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</si>
  <si>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</si>
  <si>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</si>
  <si>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</si>
  <si>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</si>
  <si>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</si>
  <si>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</si>
  <si>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</si>
  <si>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</si>
  <si>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</si>
  <si>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</si>
  <si>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</si>
  <si>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</si>
  <si>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</si>
  <si>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</si>
  <si>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</si>
  <si>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</si>
  <si>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</si>
  <si>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</si>
  <si>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</si>
  <si>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</si>
  <si>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</si>
  <si>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</si>
  <si>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</si>
  <si>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</si>
  <si>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</si>
  <si>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</si>
  <si>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</si>
  <si>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</si>
  <si>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</si>
  <si>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</si>
  <si>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</si>
  <si>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</si>
  <si>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</si>
  <si>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</si>
  <si>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</si>
  <si>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</si>
  <si>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</si>
  <si>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</si>
  <si>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</si>
  <si>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</si>
  <si>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</si>
  <si>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</si>
  <si>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</si>
  <si>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</si>
  <si>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</si>
  <si>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</si>
  <si>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</si>
  <si>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</si>
  <si>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</si>
  <si>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</si>
  <si>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</si>
  <si>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</si>
  <si>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</si>
  <si>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</si>
  <si>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</si>
  <si>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</si>
  <si>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</si>
  <si>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</si>
  <si>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</si>
  <si>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</si>
  <si>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</si>
  <si>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</si>
  <si>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</si>
  <si>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</si>
  <si>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</si>
  <si>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</si>
  <si>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</si>
  <si>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</si>
  <si>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</si>
  <si>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</si>
  <si>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</si>
  <si>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</si>
  <si>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</si>
  <si>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</si>
  <si>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</si>
  <si>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</si>
  <si>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</si>
  <si>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</si>
  <si>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</si>
  <si>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</si>
  <si>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</si>
  <si>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</si>
  <si>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</si>
  <si>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</si>
  <si>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</si>
  <si>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</si>
  <si>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</si>
  <si>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</si>
  <si>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</si>
  <si>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</si>
  <si>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</si>
  <si>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</si>
  <si>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</si>
  <si>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</si>
  <si>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</si>
  <si>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</si>
  <si>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</si>
  <si>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</si>
  <si>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</si>
  <si>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</si>
  <si>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</si>
  <si>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</si>
  <si>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</si>
  <si>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</si>
  <si>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</si>
  <si>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</si>
  <si>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</si>
  <si>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</si>
  <si>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</si>
  <si>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</si>
  <si>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</si>
  <si>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</si>
  <si>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</si>
  <si>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</si>
  <si>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</si>
  <si>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</si>
  <si>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</si>
  <si>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</si>
  <si>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</si>
  <si>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</si>
  <si>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</si>
  <si>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</si>
  <si>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</si>
  <si>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</si>
  <si>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</si>
  <si>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</si>
  <si>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</si>
  <si>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</si>
  <si>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</si>
  <si>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</si>
  <si>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</si>
  <si>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</si>
  <si>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</si>
  <si>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</si>
  <si>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</si>
  <si>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</si>
  <si>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</si>
  <si>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</si>
  <si>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</si>
  <si>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</si>
  <si>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</si>
  <si>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</si>
  <si>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</si>
  <si>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</si>
  <si>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</si>
  <si>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</si>
  <si>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</si>
  <si>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</si>
  <si>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</si>
  <si>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</si>
  <si>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</si>
  <si>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</si>
  <si>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</si>
  <si>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</si>
  <si>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</si>
  <si>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</si>
  <si>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</si>
  <si>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</si>
  <si>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</si>
  <si>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</si>
  <si>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</si>
  <si>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</si>
  <si>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</si>
  <si>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</si>
  <si>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</si>
  <si>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</si>
  <si>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</si>
  <si>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</si>
  <si>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</si>
  <si>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</si>
  <si>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</si>
  <si>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</si>
  <si>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</si>
  <si>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</si>
  <si>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</si>
  <si>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</si>
  <si>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</si>
  <si>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</si>
  <si>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</si>
  <si>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</si>
  <si>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</si>
  <si>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</si>
  <si>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</si>
  <si>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</si>
  <si>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</si>
  <si>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</si>
  <si>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</si>
  <si>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</si>
  <si>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</si>
  <si>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</si>
  <si>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</si>
  <si>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</si>
  <si>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</si>
  <si>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</si>
  <si>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</si>
  <si>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</si>
  <si>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</si>
  <si>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</si>
  <si>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</si>
  <si>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</si>
  <si>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</si>
  <si>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</si>
  <si>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</si>
  <si>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</si>
  <si>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</si>
  <si>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</si>
  <si>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</si>
  <si>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</si>
  <si>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</si>
  <si>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</si>
  <si>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</si>
  <si>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</si>
  <si>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</si>
  <si>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</si>
  <si>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</si>
  <si>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</si>
  <si>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</si>
  <si>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</si>
  <si>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</si>
  <si>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</si>
  <si>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</si>
  <si>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</si>
  <si>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</si>
  <si>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</si>
  <si>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</si>
  <si>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</si>
  <si>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</si>
  <si>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</si>
  <si>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</si>
  <si>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</si>
  <si>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</si>
  <si>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</si>
  <si>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</si>
  <si>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</si>
  <si>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</si>
  <si>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</si>
  <si>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</si>
  <si>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</si>
  <si>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</si>
  <si>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</si>
  <si>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</si>
  <si>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</si>
  <si>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</si>
  <si>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</si>
  <si>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</si>
  <si>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</si>
  <si>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</si>
  <si>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</si>
  <si>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</si>
  <si>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</si>
  <si>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</si>
  <si>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</si>
  <si>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</si>
  <si>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</si>
  <si>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</si>
  <si>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</si>
  <si>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</si>
  <si>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</si>
  <si>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</si>
  <si>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</si>
  <si>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</si>
  <si>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</si>
  <si>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</si>
  <si>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</si>
  <si>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</si>
  <si>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</si>
  <si>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</si>
  <si>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</si>
  <si>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</si>
  <si>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</si>
  <si>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</si>
  <si>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</si>
  <si>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</si>
  <si>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</si>
  <si>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</si>
  <si>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</si>
  <si>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</si>
  <si>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</si>
  <si>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</si>
  <si>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</si>
  <si>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</si>
  <si>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</si>
  <si>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</si>
  <si>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</si>
  <si>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</si>
  <si>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</si>
  <si>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</si>
  <si>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</si>
  <si>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</si>
  <si>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</si>
  <si>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</si>
  <si>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</si>
  <si>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</si>
  <si>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</si>
  <si>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</si>
  <si>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</si>
  <si>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</si>
  <si>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</si>
  <si>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</si>
  <si>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</si>
  <si>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</si>
  <si>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</si>
  <si>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</si>
  <si>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</si>
  <si>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</si>
  <si>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</si>
  <si>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</si>
  <si>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</si>
  <si>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</si>
  <si>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</si>
  <si>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</si>
  <si>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</si>
  <si>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</si>
  <si>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</si>
  <si>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</si>
  <si>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</si>
  <si>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</si>
  <si>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</si>
  <si>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</si>
  <si>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</si>
  <si>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</si>
  <si>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</si>
  <si>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</si>
  <si>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</si>
  <si>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</si>
  <si>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</si>
  <si>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</si>
  <si>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</si>
  <si>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</si>
  <si>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</si>
  <si>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</si>
  <si>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</si>
  <si>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</si>
  <si>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</si>
  <si>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</si>
  <si>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</si>
  <si>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</si>
  <si>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</si>
  <si>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</si>
  <si>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</si>
  <si>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</si>
  <si>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</si>
  <si>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</si>
  <si>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</si>
  <si>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</si>
  <si>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</si>
  <si>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</si>
  <si>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</si>
  <si>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</si>
  <si>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</si>
  <si>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</si>
  <si>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</si>
  <si>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</si>
  <si>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</si>
  <si>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</si>
  <si>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</si>
  <si>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</si>
  <si>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</si>
  <si>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</si>
  <si>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</si>
  <si>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</si>
  <si>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</si>
  <si>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</si>
  <si>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</si>
  <si>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</si>
  <si>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</si>
  <si>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</si>
  <si>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</si>
  <si>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</si>
  <si>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</si>
  <si>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</si>
  <si>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</si>
  <si>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</si>
  <si>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</si>
  <si>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</si>
  <si>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</si>
  <si>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</si>
  <si>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</si>
  <si>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</si>
  <si>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</si>
  <si>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</si>
  <si>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</si>
  <si>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</si>
  <si>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</si>
  <si>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</si>
  <si>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</si>
  <si>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</si>
  <si>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</si>
  <si>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</si>
  <si>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</si>
  <si>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</si>
  <si>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</si>
  <si>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</si>
  <si>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</si>
  <si>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</si>
  <si>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</si>
  <si>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</si>
  <si>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</si>
  <si>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</si>
  <si>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</si>
  <si>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</si>
  <si>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</si>
  <si>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</si>
  <si>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</si>
  <si>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</si>
  <si>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</si>
  <si>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</si>
  <si>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</si>
  <si>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</si>
  <si>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</si>
  <si>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</si>
  <si>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</si>
  <si>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</si>
  <si>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</si>
  <si>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</si>
  <si>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</si>
  <si>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</si>
  <si>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</si>
  <si>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</si>
  <si>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</si>
  <si>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</si>
  <si>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</si>
  <si>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</si>
  <si>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</si>
  <si>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</si>
  <si>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</si>
  <si>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</si>
  <si>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</si>
  <si>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</si>
  <si>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</si>
  <si>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</si>
  <si>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</si>
  <si>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</si>
  <si>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</si>
  <si>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</si>
  <si>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</si>
  <si>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</si>
  <si>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</si>
  <si>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</si>
  <si>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</si>
  <si>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</si>
  <si>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</si>
  <si>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</si>
  <si>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</si>
  <si>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</si>
  <si>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</si>
  <si>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</si>
  <si>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</si>
  <si>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</si>
  <si>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</si>
  <si>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</si>
  <si>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</si>
  <si>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</si>
  <si>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</si>
  <si>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</si>
  <si>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</si>
  <si>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</si>
  <si>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</si>
  <si>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</si>
  <si>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</si>
  <si>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</si>
  <si>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</si>
  <si>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</si>
  <si>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</si>
  <si>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</si>
  <si>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</si>
  <si>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</si>
  <si>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</si>
  <si>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</si>
  <si>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</si>
  <si>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</si>
  <si>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</si>
  <si>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</si>
  <si>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</si>
  <si>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</si>
  <si>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</si>
  <si>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</si>
  <si>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</si>
  <si>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</si>
  <si>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</si>
  <si>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</si>
  <si>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</si>
  <si>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</si>
  <si>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</si>
  <si>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</si>
  <si>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</si>
  <si>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</si>
  <si>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</si>
  <si>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</si>
  <si>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</si>
  <si>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</si>
  <si>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</si>
  <si>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</si>
  <si>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</si>
  <si>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</si>
  <si>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</si>
  <si>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</si>
  <si>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</si>
  <si>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</si>
  <si>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</si>
  <si>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</si>
  <si>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</si>
  <si>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</si>
  <si>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</si>
  <si>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</si>
  <si>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</si>
  <si>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</si>
  <si>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</si>
  <si>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</si>
  <si>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</si>
  <si>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</si>
  <si>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</si>
  <si>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</si>
  <si>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</si>
  <si>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</si>
  <si>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</si>
  <si>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</si>
  <si>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</si>
  <si>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</si>
  <si>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</si>
  <si>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</si>
  <si>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</si>
  <si>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</si>
  <si>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</si>
  <si>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</si>
  <si>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</si>
  <si>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</si>
  <si>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</si>
  <si>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</si>
  <si>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</si>
  <si>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</si>
  <si>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</si>
  <si>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</si>
  <si>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</si>
  <si>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</si>
  <si>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</si>
  <si>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</si>
  <si>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</si>
  <si>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</si>
  <si>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</si>
  <si>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</si>
  <si>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</si>
  <si>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</si>
  <si>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</si>
  <si>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</si>
  <si>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</si>
  <si>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</si>
  <si>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</si>
  <si>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</si>
  <si>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</si>
  <si>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</si>
  <si>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</si>
  <si>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</si>
  <si>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</si>
  <si>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</si>
  <si>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</si>
  <si>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</si>
  <si>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</si>
  <si>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</si>
  <si>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</si>
  <si>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</si>
  <si>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</si>
  <si>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</si>
  <si>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</si>
  <si>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</si>
  <si>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</si>
  <si>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</si>
  <si>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</si>
  <si>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</si>
  <si>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</si>
  <si>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</si>
  <si>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</si>
  <si>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</si>
  <si>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</si>
  <si>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</si>
  <si>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</si>
  <si>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</si>
  <si>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</si>
  <si>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</si>
  <si>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</si>
  <si>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</si>
  <si>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</si>
  <si>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</si>
  <si>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</si>
  <si>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</si>
  <si>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</si>
  <si>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</si>
  <si>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</si>
  <si>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</si>
  <si>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</si>
  <si>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</si>
  <si>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</si>
  <si>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</si>
  <si>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</si>
  <si>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</si>
  <si>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</si>
  <si>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</si>
  <si>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</si>
  <si>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</si>
  <si>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</si>
  <si>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</si>
  <si>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</si>
  <si>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</si>
  <si>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</si>
  <si>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</si>
  <si>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</si>
  <si>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</si>
  <si>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</si>
  <si>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</si>
  <si>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</si>
  <si>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</si>
  <si>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</si>
  <si>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</si>
  <si>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</si>
  <si>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</si>
  <si>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</si>
  <si>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</si>
  <si>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</si>
  <si>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</si>
  <si>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</si>
  <si>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</si>
  <si>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</si>
  <si>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</si>
  <si>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</si>
  <si>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</si>
  <si>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</si>
  <si>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</si>
  <si>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</si>
  <si>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</si>
  <si>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</si>
  <si>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</si>
  <si>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</si>
  <si>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</si>
  <si>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</si>
  <si>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</si>
  <si>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</si>
  <si>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</si>
  <si>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</si>
  <si>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</si>
  <si>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</si>
  <si>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</si>
  <si>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</si>
  <si>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</si>
  <si>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</si>
  <si>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</si>
  <si>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</si>
  <si>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</si>
  <si>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</si>
  <si>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</si>
  <si>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</si>
  <si>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</si>
  <si>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</si>
  <si>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</si>
  <si>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</si>
  <si>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</si>
  <si>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</si>
  <si>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</si>
  <si>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</si>
  <si>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</si>
  <si>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</si>
  <si>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</si>
  <si>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</si>
  <si>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</si>
  <si>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</si>
  <si>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</si>
  <si>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</si>
  <si>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</si>
  <si>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</si>
  <si>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</si>
  <si>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</si>
  <si>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</si>
  <si>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</si>
  <si>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</si>
  <si>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</si>
  <si>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</si>
  <si>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</si>
  <si>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</si>
  <si>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</si>
  <si>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</si>
  <si>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</si>
  <si>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</si>
  <si>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</si>
  <si>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</si>
  <si>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</si>
  <si>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</si>
  <si>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</si>
  <si>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</si>
  <si>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</si>
  <si>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</si>
  <si>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</si>
  <si>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</si>
  <si>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</si>
  <si>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</si>
  <si>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</si>
  <si>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</si>
  <si>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</si>
  <si>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</si>
  <si>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</si>
  <si>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</si>
  <si>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</si>
  <si>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</si>
  <si>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</si>
  <si>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</si>
  <si>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</si>
  <si>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</si>
  <si>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</si>
  <si>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</si>
  <si>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</si>
  <si>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</si>
  <si>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</si>
  <si>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</si>
  <si>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</si>
  <si>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</si>
  <si>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</si>
  <si>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</si>
  <si>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</si>
  <si>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</si>
  <si>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</si>
  <si>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</si>
  <si>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</si>
  <si>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</si>
  <si>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</si>
  <si>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</si>
  <si>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</si>
  <si>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</si>
  <si>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</si>
  <si>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</si>
  <si>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</si>
  <si>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</si>
  <si>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</si>
  <si>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</si>
  <si>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</si>
  <si>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</si>
  <si>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</si>
  <si>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</si>
  <si>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</si>
  <si>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</si>
  <si>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</si>
  <si>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</si>
  <si>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</si>
  <si>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</si>
  <si>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</si>
  <si>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</si>
  <si>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</si>
  <si>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</si>
  <si>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</si>
  <si>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</si>
  <si>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</si>
  <si>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</si>
  <si>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</si>
  <si>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</si>
  <si>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</si>
  <si>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</si>
  <si>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</si>
  <si>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</si>
  <si>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</si>
  <si>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</si>
  <si>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</si>
  <si>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</si>
  <si>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</si>
  <si>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</si>
  <si>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</si>
  <si>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</si>
  <si>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</si>
  <si>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</si>
  <si>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</si>
  <si>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</si>
  <si>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</si>
  <si>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</si>
  <si>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</si>
  <si>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</si>
  <si>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</si>
  <si>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</si>
  <si>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</si>
  <si>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</si>
  <si>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</si>
  <si>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</si>
  <si>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</si>
  <si>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</si>
  <si>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</si>
  <si>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</si>
  <si>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</si>
  <si>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</si>
  <si>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</si>
  <si>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</si>
  <si>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</si>
  <si>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</si>
  <si>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</si>
  <si>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</si>
  <si>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</si>
  <si>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</si>
  <si>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</si>
  <si>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</si>
  <si>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</si>
  <si>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</si>
  <si>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</si>
  <si>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</si>
  <si>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</si>
  <si>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</si>
  <si>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</si>
  <si>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</si>
  <si>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</si>
  <si>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</si>
  <si>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</si>
  <si>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</si>
  <si>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</si>
  <si>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</si>
  <si>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</si>
  <si>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</si>
  <si>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</si>
  <si>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</si>
  <si>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</si>
  <si>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</si>
  <si>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</si>
  <si>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</si>
  <si>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</si>
  <si>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</si>
  <si>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</si>
  <si>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</si>
  <si>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</si>
  <si>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</si>
  <si>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</si>
  <si>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</si>
  <si>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</si>
  <si>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</si>
  <si>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</si>
  <si>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</si>
  <si>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</si>
  <si>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</si>
  <si>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</si>
  <si>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</si>
  <si>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</si>
  <si>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</si>
  <si>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</si>
  <si>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</si>
  <si>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</si>
  <si>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</si>
  <si>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</si>
  <si>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</si>
  <si>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</si>
  <si>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</si>
  <si>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</si>
  <si>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</si>
  <si>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</si>
  <si>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</si>
  <si>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</si>
  <si>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</si>
  <si>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</si>
  <si>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</si>
  <si>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</si>
  <si>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</si>
  <si>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</si>
  <si>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</si>
  <si>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</si>
  <si>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</si>
  <si>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</si>
  <si>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</si>
  <si>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</si>
  <si>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</si>
  <si>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</si>
  <si>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</si>
  <si>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</si>
  <si>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</si>
  <si>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</si>
  <si>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</si>
  <si>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</si>
  <si>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</si>
  <si>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</si>
  <si>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</si>
  <si>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</si>
  <si>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</si>
  <si>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</si>
  <si>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</si>
  <si>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</si>
  <si>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</si>
  <si>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</si>
  <si>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</si>
  <si>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</si>
  <si>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</si>
  <si>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</si>
  <si>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</si>
  <si>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</si>
  <si>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</si>
  <si>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</si>
  <si>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</si>
  <si>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</si>
  <si>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</si>
  <si>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</si>
  <si>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</si>
  <si>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</si>
  <si>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</si>
  <si>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</si>
  <si>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</si>
  <si>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</si>
  <si>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</si>
  <si>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</si>
  <si>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</si>
  <si>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</si>
  <si>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</si>
  <si>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</si>
  <si>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</si>
  <si>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</si>
  <si>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</si>
  <si>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</si>
  <si>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</si>
  <si>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</si>
  <si>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</si>
  <si>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</si>
  <si>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</si>
  <si>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</si>
  <si>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</si>
  <si>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</si>
  <si>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</si>
  <si>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</si>
  <si>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</si>
  <si>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</si>
  <si>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</si>
  <si>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</si>
  <si>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</si>
  <si>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</si>
  <si>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</si>
  <si>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</si>
  <si>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</si>
  <si>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</si>
  <si>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</si>
  <si>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</si>
  <si>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</si>
  <si>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</si>
  <si>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</si>
  <si>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</si>
  <si>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</si>
  <si>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</si>
  <si>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</si>
  <si>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</si>
  <si>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</si>
  <si>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</si>
  <si>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</si>
  <si>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</si>
  <si>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</si>
  <si>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</si>
  <si>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</si>
  <si>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</si>
  <si>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</si>
  <si>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</si>
  <si>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</si>
  <si>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</si>
  <si>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</si>
  <si>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</si>
  <si>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</si>
  <si>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</si>
  <si>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</si>
  <si>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</si>
  <si>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</si>
  <si>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</si>
  <si>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</si>
  <si>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</si>
  <si>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</si>
  <si>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</si>
  <si>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</si>
  <si>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</si>
  <si>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</si>
  <si>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</si>
  <si>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</si>
  <si>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</si>
  <si>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</si>
  <si>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</si>
  <si>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</si>
  <si>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</si>
  <si>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</si>
  <si>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</si>
  <si>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</si>
  <si>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</si>
  <si>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</si>
  <si>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</si>
  <si>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</si>
  <si>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</si>
  <si>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</si>
  <si>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</si>
  <si>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</si>
  <si>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</si>
  <si>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</si>
  <si>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</si>
  <si>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</si>
  <si>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</si>
  <si>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</si>
  <si>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</si>
  <si>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</si>
  <si>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</si>
  <si>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</si>
  <si>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</si>
  <si>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</si>
  <si>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</si>
  <si>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</si>
  <si>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</si>
  <si>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</si>
  <si>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</si>
  <si>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</si>
  <si>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</si>
  <si>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</si>
  <si>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</si>
  <si>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</si>
  <si>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</si>
  <si>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</si>
  <si>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</si>
  <si>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</si>
  <si>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</si>
  <si>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</si>
  <si>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</si>
  <si>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</si>
  <si>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</si>
  <si>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</si>
  <si>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</si>
  <si>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</si>
  <si>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</si>
  <si>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</si>
  <si>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</si>
  <si>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</si>
  <si>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</si>
  <si>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</si>
  <si>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</si>
  <si>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</si>
  <si>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</si>
  <si>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</si>
  <si>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</si>
  <si>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</si>
  <si>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</si>
  <si>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</si>
  <si>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</si>
  <si>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</si>
  <si>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</si>
  <si>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</si>
  <si>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</si>
  <si>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</si>
  <si>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</si>
  <si>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</si>
  <si>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</si>
  <si>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</si>
  <si>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</si>
  <si>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</si>
  <si>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</si>
  <si>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</si>
  <si>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</si>
  <si>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</si>
  <si>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</si>
  <si>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</si>
  <si>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</si>
  <si>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</si>
  <si>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</si>
  <si>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</si>
  <si>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</si>
  <si>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</si>
  <si>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</si>
  <si>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</si>
  <si>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</si>
  <si>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</si>
  <si>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</si>
  <si>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</si>
  <si>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</si>
  <si>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</si>
  <si>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</si>
  <si>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</si>
  <si>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</si>
  <si>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</si>
  <si>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</si>
  <si>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</si>
  <si>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</si>
  <si>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</si>
  <si>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</si>
  <si>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</si>
  <si>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</si>
  <si>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</si>
  <si>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</si>
  <si>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</si>
  <si>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</si>
  <si>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</si>
  <si>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</si>
  <si>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</si>
  <si>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</si>
  <si>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</si>
  <si>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</si>
  <si>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</si>
  <si>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</si>
  <si>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</si>
  <si>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</si>
  <si>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</si>
  <si>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</si>
  <si>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</si>
  <si>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</si>
  <si>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</si>
  <si>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</si>
  <si>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</si>
  <si>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</si>
  <si>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</si>
  <si>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</si>
  <si>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</si>
  <si>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</si>
  <si>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</si>
  <si>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</si>
  <si>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</si>
  <si>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</si>
  <si>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</si>
  <si>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</si>
  <si>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</si>
  <si>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</si>
  <si>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</si>
  <si>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</si>
  <si>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</si>
  <si>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</si>
  <si>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</si>
  <si>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</si>
  <si>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</si>
  <si>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</si>
  <si>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</si>
  <si>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</si>
  <si>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</si>
  <si>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</si>
  <si>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</si>
  <si>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</si>
  <si>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</si>
  <si>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</si>
  <si>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</si>
  <si>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</si>
  <si>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</si>
  <si>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</si>
  <si>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</si>
  <si>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</si>
  <si>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</si>
  <si>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</si>
  <si>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</si>
  <si>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</si>
  <si>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</si>
  <si>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</si>
  <si>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</si>
  <si>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</si>
  <si>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</si>
  <si>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</si>
  <si>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</si>
  <si>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</si>
  <si>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</si>
  <si>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</si>
  <si>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</si>
  <si>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</si>
  <si>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</si>
  <si>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</si>
  <si>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</si>
  <si>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</si>
  <si>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</si>
  <si>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</si>
  <si>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</si>
  <si>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</si>
  <si>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</si>
  <si>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</si>
  <si>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</si>
  <si>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</si>
  <si>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</si>
  <si>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</si>
  <si>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</si>
  <si>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</si>
  <si>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</si>
  <si>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</si>
  <si>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</si>
  <si>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</si>
  <si>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</si>
  <si>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</si>
  <si>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</si>
  <si>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</si>
  <si>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</si>
  <si>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</si>
  <si>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</si>
  <si>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</si>
  <si>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</si>
  <si>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</si>
  <si>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</si>
  <si>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</si>
  <si>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</si>
  <si>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</si>
  <si>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</si>
  <si>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</si>
  <si>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</si>
  <si>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</si>
  <si>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</si>
  <si>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</si>
  <si>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</si>
  <si>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</si>
  <si>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</si>
  <si>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</si>
  <si>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</si>
  <si>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</si>
  <si>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</si>
  <si>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</si>
  <si>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</si>
  <si>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</si>
  <si>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</si>
  <si>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</si>
  <si>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</si>
  <si>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</si>
  <si>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</si>
  <si>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</si>
  <si>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</si>
  <si>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</si>
  <si>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</si>
  <si>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</si>
  <si>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</si>
  <si>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</si>
  <si>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</si>
  <si>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</si>
  <si>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</si>
  <si>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</si>
  <si>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</si>
  <si>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</si>
  <si>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</si>
  <si>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</si>
  <si>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</si>
  <si>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</si>
  <si>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</si>
  <si>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</si>
  <si>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</si>
  <si>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</si>
  <si>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</si>
  <si>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</si>
  <si>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</si>
  <si>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</si>
  <si>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</si>
  <si>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</si>
  <si>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</si>
  <si>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</si>
  <si>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</si>
  <si>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</si>
  <si>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</si>
  <si>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</si>
  <si>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</si>
  <si>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</si>
  <si>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</si>
  <si>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</si>
  <si>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</si>
  <si>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</si>
  <si>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</si>
  <si>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</si>
  <si>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</si>
  <si>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</si>
  <si>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</si>
  <si>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</si>
  <si>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</si>
  <si>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</si>
  <si>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</si>
  <si>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</si>
  <si>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</si>
  <si>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</si>
  <si>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</si>
  <si>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</si>
  <si>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</si>
  <si>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</si>
  <si>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</si>
  <si>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</si>
  <si>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</si>
  <si>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</si>
  <si>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</si>
  <si>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</si>
  <si>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</si>
  <si>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</si>
  <si>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</si>
  <si>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</si>
  <si>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</si>
  <si>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</si>
  <si>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</si>
  <si>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</si>
  <si>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</si>
  <si>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</si>
  <si>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</si>
  <si>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</si>
  <si>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</si>
  <si>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</si>
  <si>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</si>
  <si>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</si>
  <si>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</si>
  <si>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</si>
  <si>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</si>
  <si>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</si>
  <si>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</si>
  <si>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</si>
  <si>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</si>
  <si>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</si>
  <si>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</si>
  <si>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</si>
  <si>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</si>
  <si>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</si>
  <si>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</si>
  <si>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</si>
  <si>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</si>
  <si>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</si>
  <si>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</si>
  <si>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</si>
  <si>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</si>
  <si>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</si>
  <si>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</si>
  <si>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</si>
  <si>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</si>
  <si>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</si>
  <si>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</si>
  <si>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</si>
  <si>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</si>
  <si>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</si>
  <si>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</si>
  <si>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</si>
  <si>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</si>
  <si>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</si>
  <si>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</si>
  <si>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</si>
  <si>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</si>
  <si>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</si>
  <si>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</si>
  <si>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</si>
  <si>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</si>
  <si>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</si>
  <si>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</si>
  <si>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</si>
  <si>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</si>
  <si>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</si>
  <si>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</si>
  <si>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</si>
  <si>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</si>
  <si>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</si>
  <si>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</si>
  <si>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</si>
  <si>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</si>
  <si>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</si>
  <si>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</si>
  <si>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</si>
  <si>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</si>
  <si>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</si>
  <si>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</si>
  <si>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</si>
  <si>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</si>
  <si>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</si>
  <si>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</si>
  <si>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</si>
  <si>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</si>
  <si>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</si>
  <si>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</si>
  <si>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</si>
  <si>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</si>
  <si>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</si>
  <si>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</si>
  <si>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</si>
  <si>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</si>
  <si>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</si>
  <si>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</si>
  <si>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</si>
  <si>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</si>
  <si>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</si>
  <si>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</si>
  <si>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</si>
  <si>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</si>
  <si>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</si>
  <si>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</si>
  <si>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</si>
  <si>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</si>
  <si>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</si>
  <si>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</si>
  <si>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</si>
  <si>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</si>
  <si>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</si>
  <si>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</si>
  <si>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</si>
  <si>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</si>
  <si>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</si>
  <si>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</si>
  <si>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</si>
  <si>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</si>
  <si>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</si>
  <si>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</si>
  <si>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</si>
  <si>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</si>
  <si>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</si>
  <si>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</si>
  <si>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</si>
  <si>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</si>
  <si>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</si>
  <si>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</si>
  <si>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</si>
  <si>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</si>
  <si>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</si>
  <si>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</si>
  <si>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</si>
  <si>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</si>
  <si>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</si>
  <si>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</si>
  <si>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</si>
  <si>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</si>
  <si>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</si>
  <si>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</si>
  <si>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</si>
  <si>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</si>
  <si>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</si>
  <si>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</si>
  <si>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</si>
  <si>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</si>
  <si>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</si>
  <si>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</si>
  <si>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</si>
  <si>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</si>
  <si>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</si>
  <si>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</si>
  <si>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</si>
  <si>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</si>
  <si>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</si>
  <si>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</si>
  <si>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</si>
  <si>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</si>
  <si>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</si>
  <si>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</si>
  <si>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</si>
  <si>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</si>
  <si>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</si>
  <si>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</si>
  <si>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</si>
  <si>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</si>
  <si>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</si>
  <si>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</si>
  <si>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</si>
  <si>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</si>
  <si>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</si>
  <si>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</si>
  <si>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</si>
  <si>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</si>
  <si>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</si>
  <si>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</si>
  <si>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</si>
  <si>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</si>
  <si>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</si>
  <si>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</si>
  <si>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</si>
  <si>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</si>
  <si>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</si>
  <si>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</si>
  <si>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</si>
  <si>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</si>
  <si>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</si>
  <si>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</si>
  <si>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</si>
  <si>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</si>
  <si>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</si>
  <si>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</si>
  <si>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</si>
  <si>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</si>
  <si>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</si>
  <si>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</si>
  <si>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</si>
  <si>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</si>
  <si>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</si>
  <si>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</si>
  <si>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</si>
  <si>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</si>
  <si>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</si>
  <si>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</si>
  <si>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</si>
  <si>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</si>
  <si>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</si>
  <si>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</si>
  <si>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</si>
  <si>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</si>
  <si>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</si>
  <si>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</si>
  <si>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</si>
  <si>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</si>
  <si>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</si>
  <si>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</si>
  <si>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</si>
  <si>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</si>
  <si>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</si>
  <si>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</si>
  <si>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</si>
  <si>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</si>
  <si>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</si>
  <si>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</si>
  <si>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</si>
  <si>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</si>
  <si>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</si>
  <si>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</si>
  <si>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</si>
  <si>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</si>
  <si>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</si>
  <si>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</si>
  <si>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</si>
  <si>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</si>
  <si>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</si>
  <si>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</si>
  <si>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</si>
  <si>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</si>
  <si>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</si>
  <si>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</si>
  <si>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</si>
  <si>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</si>
  <si>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</si>
  <si>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</si>
  <si>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</si>
  <si>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</si>
  <si>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</si>
  <si>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</si>
  <si>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</si>
  <si>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</si>
  <si>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</si>
  <si>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</si>
  <si>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</si>
  <si>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</si>
  <si>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</si>
  <si>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</si>
  <si>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</si>
  <si>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</si>
  <si>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</si>
  <si>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</si>
  <si>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</si>
  <si>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</si>
  <si>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</si>
  <si>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</si>
  <si>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</si>
  <si>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</si>
  <si>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</si>
  <si>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</si>
  <si>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</si>
  <si>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</si>
  <si>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</si>
  <si>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</si>
  <si>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</si>
  <si>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</si>
  <si>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</si>
  <si>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</si>
  <si>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</si>
  <si>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</si>
  <si>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</si>
  <si>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</si>
  <si>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</si>
  <si>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</si>
  <si>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</si>
  <si>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</si>
  <si>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</si>
  <si>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</si>
  <si>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</si>
  <si>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</si>
  <si>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</si>
  <si>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</si>
  <si>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</si>
  <si>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</si>
  <si>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</si>
  <si>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</si>
  <si>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</si>
  <si>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</si>
  <si>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</si>
  <si>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</si>
  <si>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</si>
  <si>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</si>
  <si>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</si>
  <si>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</si>
  <si>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</si>
  <si>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</si>
  <si>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</si>
  <si>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</si>
  <si>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</si>
  <si>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</si>
  <si>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</si>
  <si>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</si>
  <si>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</si>
  <si>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</si>
  <si>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</si>
  <si>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</si>
  <si>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</si>
  <si>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</si>
  <si>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</si>
  <si>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</si>
  <si>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</si>
  <si>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</si>
  <si>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</si>
  <si>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</si>
  <si>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</si>
  <si>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</si>
  <si>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</si>
  <si>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</si>
  <si>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</si>
  <si>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</si>
  <si>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</si>
  <si>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</si>
  <si>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</si>
  <si>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</si>
  <si>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</si>
  <si>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</si>
  <si>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</si>
  <si>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</si>
  <si>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</si>
  <si>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</si>
  <si>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</si>
  <si>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</si>
  <si>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</si>
  <si>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</si>
  <si>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</si>
  <si>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</si>
  <si>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</si>
  <si>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</si>
  <si>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</si>
  <si>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</si>
  <si>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</si>
  <si>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</si>
  <si>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</si>
  <si>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</si>
  <si>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</si>
  <si>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</si>
  <si>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</si>
  <si>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</si>
  <si>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</si>
  <si>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</si>
  <si>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</si>
  <si>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</si>
  <si>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</si>
  <si>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</si>
  <si>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</si>
  <si>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</si>
  <si>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</si>
  <si>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</si>
  <si>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</si>
  <si>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</si>
  <si>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</si>
  <si>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</si>
  <si>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</si>
  <si>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</si>
  <si>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</si>
  <si>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</si>
  <si>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</si>
  <si>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</si>
  <si>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</si>
  <si>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</si>
  <si>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</si>
  <si>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</si>
  <si>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</si>
  <si>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</si>
  <si>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</si>
  <si>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</si>
  <si>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</si>
  <si>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</si>
  <si>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</si>
  <si>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</si>
  <si>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</si>
  <si>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</si>
  <si>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</si>
  <si>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</si>
  <si>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</si>
  <si>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</si>
  <si>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</si>
  <si>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</si>
  <si>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</si>
  <si>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</si>
  <si>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</si>
  <si>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</si>
  <si>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</si>
  <si>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</si>
  <si>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</si>
  <si>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</si>
  <si>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</si>
  <si>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</si>
  <si>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</si>
  <si>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</si>
  <si>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</si>
  <si>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</si>
  <si>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</si>
  <si>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</si>
  <si>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</si>
  <si>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</si>
  <si>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</si>
  <si>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</si>
  <si>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</si>
  <si>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</si>
  <si>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</si>
  <si>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</si>
  <si>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</si>
  <si>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</si>
  <si>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</si>
  <si>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</si>
  <si>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</si>
  <si>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</si>
  <si>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</si>
  <si>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</si>
  <si>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</si>
  <si>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</si>
  <si>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</si>
  <si>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</si>
  <si>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</si>
  <si>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</si>
  <si>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</si>
  <si>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</si>
  <si>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</si>
  <si>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</si>
  <si>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</si>
  <si>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</si>
  <si>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</si>
  <si>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</si>
  <si>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</si>
  <si>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</si>
  <si>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</si>
  <si>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</si>
  <si>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</si>
  <si>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</si>
  <si>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</si>
  <si>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</si>
  <si>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</si>
  <si>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</si>
  <si>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</si>
  <si>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</si>
  <si>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</si>
  <si>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</si>
  <si>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</si>
  <si>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</si>
  <si>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</si>
  <si>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</si>
  <si>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</si>
  <si>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</si>
  <si>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</si>
  <si>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</si>
  <si>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</si>
  <si>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</si>
  <si>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</si>
  <si>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</si>
  <si>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</si>
  <si>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</si>
  <si>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</si>
  <si>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</si>
  <si>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</si>
  <si>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</si>
  <si>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</si>
  <si>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</si>
  <si>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</si>
  <si>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</si>
  <si>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</si>
  <si>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</si>
  <si>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</si>
  <si>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</si>
  <si>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</si>
  <si>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</si>
  <si>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</si>
  <si>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</si>
  <si>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</si>
  <si>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</si>
  <si>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</si>
  <si>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</si>
  <si>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</si>
  <si>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</si>
  <si>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</si>
  <si>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</si>
  <si>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</si>
  <si>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</si>
  <si>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</si>
  <si>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</si>
  <si>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</si>
  <si>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</si>
  <si>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</si>
  <si>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</si>
  <si>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</si>
  <si>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</si>
  <si>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</si>
  <si>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</si>
  <si>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</si>
  <si>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</si>
  <si>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</si>
  <si>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</si>
  <si>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</si>
  <si>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</si>
  <si>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</si>
  <si>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</si>
  <si>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</si>
  <si>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</si>
  <si>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</si>
  <si>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</si>
  <si>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</si>
  <si>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</si>
  <si>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</si>
  <si>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</si>
  <si>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</si>
  <si>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</si>
  <si>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</si>
  <si>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</si>
  <si>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</si>
  <si>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</si>
  <si>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</si>
  <si>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</si>
  <si>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</si>
  <si>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</si>
  <si>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</si>
  <si>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</si>
  <si>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</si>
  <si>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</si>
  <si>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</si>
  <si>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</si>
  <si>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</si>
  <si>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</si>
  <si>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</si>
  <si>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</si>
  <si>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</si>
  <si>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</si>
  <si>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</si>
  <si>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</si>
  <si>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</si>
  <si>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</si>
  <si>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</si>
  <si>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</si>
  <si>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</si>
  <si>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</si>
  <si>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</si>
  <si>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</si>
  <si>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</si>
  <si>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</si>
  <si>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</si>
  <si>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</si>
  <si>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</si>
  <si>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</si>
  <si>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</si>
  <si>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</si>
  <si>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</si>
  <si>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</si>
  <si>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</si>
  <si>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</si>
  <si>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</si>
  <si>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</si>
  <si>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</si>
  <si>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</si>
  <si>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</si>
  <si>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</si>
  <si>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</si>
  <si>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</si>
  <si>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</si>
  <si>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</si>
  <si>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</si>
  <si>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</si>
  <si>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</si>
  <si>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</si>
  <si>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</si>
  <si>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</si>
  <si>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</si>
  <si>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</si>
  <si>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</si>
  <si>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</si>
  <si>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</si>
  <si>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</si>
  <si>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</si>
  <si>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</si>
  <si>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</si>
  <si>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</si>
  <si>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</si>
  <si>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</si>
  <si>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</si>
  <si>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</si>
  <si>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</si>
  <si>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</si>
  <si>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</si>
  <si>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</si>
  <si>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</si>
  <si>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</si>
  <si>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</si>
  <si>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</si>
  <si>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</si>
  <si>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</si>
  <si>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</si>
  <si>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</si>
  <si>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</si>
  <si>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</si>
  <si>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</si>
  <si>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</si>
  <si>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</si>
  <si>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</si>
  <si>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</si>
  <si>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</si>
  <si>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</si>
  <si>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</si>
  <si>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</si>
  <si>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</si>
  <si>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</si>
  <si>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</si>
  <si>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</si>
  <si>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</si>
  <si>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</si>
  <si>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</si>
  <si>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</si>
  <si>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</si>
  <si>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</si>
  <si>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</si>
  <si>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</si>
  <si>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</si>
  <si>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</si>
  <si>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</si>
  <si>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</si>
  <si>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</si>
  <si>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</si>
  <si>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</si>
  <si>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</si>
  <si>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</si>
  <si>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</si>
  <si>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</si>
  <si>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</si>
  <si>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</si>
  <si>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</si>
  <si>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</si>
  <si>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</si>
  <si>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</si>
  <si>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</si>
  <si>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</si>
  <si>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</si>
  <si>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</si>
  <si>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</si>
  <si>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</si>
  <si>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</si>
  <si>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</si>
  <si>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</si>
  <si>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</si>
  <si>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</si>
  <si>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</si>
  <si>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</si>
  <si>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</si>
  <si>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</si>
  <si>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</si>
  <si>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</si>
  <si>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</si>
  <si>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</si>
  <si>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</si>
  <si>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</si>
  <si>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</si>
  <si>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</si>
  <si>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</si>
  <si>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</si>
  <si>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</si>
  <si>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</si>
  <si>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</si>
  <si>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</si>
  <si>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</si>
  <si>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</si>
  <si>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</si>
  <si>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</si>
  <si>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</si>
  <si>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</si>
  <si>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</si>
  <si>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</si>
  <si>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</si>
  <si>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</si>
  <si>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</si>
  <si>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</si>
  <si>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</si>
  <si>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</si>
  <si>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</si>
  <si>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</si>
  <si>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</si>
  <si>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</si>
  <si>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</si>
  <si>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</si>
  <si>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</si>
  <si>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</si>
  <si>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</si>
  <si>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</si>
  <si>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</si>
  <si>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</si>
  <si>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</si>
  <si>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</si>
  <si>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</si>
  <si>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</si>
  <si>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</si>
  <si>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</si>
  <si>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</si>
  <si>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</si>
  <si>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</si>
  <si>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</si>
  <si>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</si>
  <si>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</si>
  <si>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</si>
  <si>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</si>
  <si>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</si>
  <si>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</si>
  <si>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</si>
  <si>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</si>
  <si>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</si>
  <si>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</si>
  <si>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</si>
  <si>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</si>
  <si>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</si>
  <si>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</si>
  <si>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</si>
  <si>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</si>
  <si>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</si>
  <si>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</si>
  <si>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</si>
  <si>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</si>
  <si>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</si>
  <si>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</si>
  <si>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</si>
  <si>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</si>
  <si>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</si>
  <si>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</si>
  <si>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</si>
  <si>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</si>
  <si>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</si>
  <si>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</si>
  <si>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</si>
  <si>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</si>
  <si>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</si>
  <si>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</si>
  <si>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</si>
  <si>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</si>
  <si>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</si>
  <si>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</si>
  <si>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</si>
  <si>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</si>
  <si>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</si>
  <si>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</si>
  <si>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</si>
  <si>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</si>
  <si>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</si>
  <si>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</si>
  <si>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</si>
  <si>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</si>
  <si>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</si>
  <si>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</si>
  <si>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</si>
  <si>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</si>
  <si>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</si>
  <si>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</si>
  <si>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</si>
  <si>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</si>
  <si>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</si>
  <si>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</si>
  <si>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</si>
  <si>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</si>
  <si>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</si>
  <si>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</si>
  <si>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</si>
  <si>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</si>
  <si>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</si>
  <si>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</si>
  <si>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</si>
  <si>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</si>
  <si>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</si>
  <si>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</si>
  <si>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</si>
  <si>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</si>
  <si>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</si>
  <si>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</si>
  <si>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</si>
  <si>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</si>
  <si>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</si>
  <si>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</si>
  <si>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</si>
  <si>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</si>
  <si>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</si>
  <si>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</si>
  <si>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</si>
  <si>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</si>
  <si>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</si>
  <si>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</si>
  <si>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</si>
  <si>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</si>
  <si>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</si>
  <si>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</si>
  <si>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</si>
  <si>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</si>
  <si>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</si>
  <si>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</si>
  <si>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</si>
  <si>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</si>
  <si>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</si>
  <si>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</si>
  <si>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</si>
  <si>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</si>
  <si>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</si>
  <si>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</si>
  <si>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</si>
  <si>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</si>
  <si>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</si>
  <si>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</si>
  <si>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</si>
  <si>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</si>
  <si>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</si>
  <si>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</si>
  <si>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</si>
  <si>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</si>
  <si>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</si>
  <si>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</si>
  <si>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</si>
  <si>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</si>
  <si>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</si>
  <si>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</si>
  <si>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</si>
  <si>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</si>
  <si>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</si>
  <si>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</si>
  <si>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</si>
  <si>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</si>
  <si>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</si>
  <si>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</si>
  <si>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</si>
  <si>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</si>
  <si>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</si>
  <si>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</si>
  <si>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</si>
  <si>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</si>
  <si>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</si>
  <si>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</si>
  <si>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</si>
  <si>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</si>
  <si>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</si>
  <si>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</si>
  <si>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</si>
  <si>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</si>
  <si>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</si>
  <si>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</si>
  <si>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</si>
  <si>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</si>
  <si>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</si>
  <si>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</si>
  <si>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</si>
  <si>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</si>
  <si>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</si>
  <si>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</si>
  <si>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</si>
  <si>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</si>
  <si>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</si>
  <si>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</si>
  <si>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</si>
  <si>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</si>
  <si>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</si>
  <si>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</si>
  <si>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</si>
  <si>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</si>
  <si>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</si>
  <si>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</si>
  <si>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</si>
  <si>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</si>
  <si>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</si>
  <si>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</si>
  <si>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</si>
  <si>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</si>
  <si>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</si>
  <si>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</si>
  <si>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</si>
  <si>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</si>
  <si>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</si>
  <si>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</si>
  <si>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</si>
  <si>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</si>
  <si>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</si>
  <si>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</si>
  <si>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</si>
  <si>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</si>
  <si>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</si>
  <si>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</si>
  <si>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</si>
  <si>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</si>
  <si>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</si>
  <si>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</si>
  <si>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</si>
  <si>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</si>
  <si>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</si>
  <si>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</si>
  <si>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</si>
  <si>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</si>
  <si>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</si>
  <si>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</si>
  <si>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</si>
  <si>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</si>
  <si>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</si>
  <si>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</si>
  <si>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</si>
  <si>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</si>
  <si>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</si>
  <si>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</si>
  <si>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</si>
  <si>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</si>
  <si>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</si>
  <si>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</si>
  <si>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</si>
  <si>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</si>
  <si>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</si>
  <si>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</si>
  <si>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</si>
  <si>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</si>
  <si>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</si>
  <si>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</si>
  <si>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</si>
  <si>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</si>
  <si>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</si>
  <si>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</si>
  <si>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</si>
  <si>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</si>
  <si>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</si>
  <si>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</si>
  <si>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</si>
  <si>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</si>
  <si>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</si>
  <si>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</si>
  <si>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</si>
  <si>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</si>
  <si>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</si>
  <si>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</si>
  <si>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</si>
  <si>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</si>
  <si>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</si>
  <si>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</si>
  <si>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</si>
  <si>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</si>
  <si>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</si>
  <si>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</si>
  <si>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</si>
  <si>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</si>
  <si>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</si>
  <si>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</si>
  <si>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</si>
  <si>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</si>
  <si>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</si>
  <si>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</si>
  <si>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</si>
  <si>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</si>
  <si>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</si>
  <si>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</si>
  <si>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</si>
  <si>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</si>
  <si>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</si>
  <si>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</si>
  <si>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</si>
  <si>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</si>
  <si>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</si>
  <si>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</si>
  <si>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</si>
  <si>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</si>
  <si>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</si>
  <si>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</si>
  <si>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</si>
  <si>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</si>
  <si>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</si>
  <si>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</si>
  <si>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</si>
  <si>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</si>
  <si>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</si>
  <si>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</si>
  <si>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</si>
  <si>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</si>
  <si>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</si>
  <si>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</si>
  <si>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</si>
  <si>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</si>
  <si>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</si>
  <si>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</si>
  <si>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</si>
  <si>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</si>
  <si>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</si>
  <si>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</si>
  <si>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</si>
  <si>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</si>
  <si>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</si>
  <si>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</si>
  <si>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</si>
  <si>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</si>
  <si>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</si>
  <si>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</si>
  <si>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</si>
  <si>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</si>
  <si>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</si>
  <si>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</si>
  <si>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</si>
  <si>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</si>
  <si>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</si>
  <si>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</si>
  <si>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</si>
  <si>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</si>
  <si>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</si>
  <si>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</si>
  <si>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</si>
  <si>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</si>
  <si>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</si>
  <si>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</si>
  <si>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</si>
  <si>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</si>
  <si>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</si>
  <si>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</si>
  <si>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</si>
  <si>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</si>
  <si>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</si>
  <si>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</si>
  <si>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</si>
  <si>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</si>
  <si>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</si>
  <si>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</si>
  <si>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</si>
  <si>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</si>
  <si>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</si>
  <si>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</si>
  <si>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</si>
  <si>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</si>
  <si>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</si>
  <si>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</si>
  <si>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</si>
  <si>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</si>
  <si>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</si>
  <si>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</si>
  <si>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</si>
  <si>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</si>
  <si>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</si>
  <si>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</si>
  <si>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</si>
  <si>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</si>
  <si>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</si>
  <si>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</si>
  <si>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</si>
  <si>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</si>
  <si>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</si>
  <si>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</si>
  <si>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</si>
  <si>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</si>
  <si>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</si>
  <si>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</si>
  <si>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</si>
  <si>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</si>
  <si>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</si>
  <si>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</si>
  <si>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</si>
  <si>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</si>
  <si>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</si>
  <si>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</si>
  <si>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</si>
  <si>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</si>
  <si>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</si>
  <si>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</si>
  <si>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</si>
  <si>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</si>
  <si>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</si>
  <si>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</si>
  <si>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</si>
  <si>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</si>
  <si>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</si>
  <si>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</si>
  <si>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</si>
  <si>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</si>
  <si>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</si>
  <si>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</si>
  <si>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</si>
  <si>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</si>
  <si>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</si>
  <si>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</si>
  <si>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</si>
  <si>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</si>
  <si>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</si>
  <si>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</si>
  <si>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</si>
  <si>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</si>
  <si>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</si>
  <si>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</si>
  <si>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</si>
  <si>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</si>
  <si>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</si>
  <si>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</si>
  <si>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</si>
  <si>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</si>
  <si>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</si>
  <si>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</si>
  <si>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</si>
  <si>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</si>
  <si>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</si>
  <si>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</si>
  <si>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</si>
  <si>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</si>
  <si>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</si>
  <si>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</si>
  <si>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</si>
  <si>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</si>
  <si>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</si>
  <si>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</si>
  <si>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</si>
  <si>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</si>
  <si>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</si>
  <si>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</si>
  <si>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</si>
  <si>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</si>
  <si>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</si>
  <si>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</si>
  <si>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</si>
  <si>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</si>
  <si>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</si>
  <si>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</si>
  <si>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</si>
  <si>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</si>
  <si>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</si>
  <si>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</si>
  <si>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</si>
  <si>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</si>
  <si>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</si>
  <si>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</si>
  <si>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</si>
  <si>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</si>
  <si>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</si>
  <si>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</si>
  <si>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</si>
  <si>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</si>
  <si>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</si>
  <si>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</si>
  <si>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</si>
  <si>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</si>
  <si>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</si>
  <si>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</si>
  <si>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</si>
  <si>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</si>
  <si>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</si>
  <si>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</si>
  <si>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</si>
  <si>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</si>
  <si>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</si>
  <si>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</si>
  <si>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</si>
  <si>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</si>
  <si>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</si>
  <si>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</si>
  <si>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</si>
  <si>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</si>
  <si>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</si>
  <si>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</si>
  <si>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</si>
  <si>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</si>
  <si>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</si>
  <si>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</si>
  <si>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</si>
  <si>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</si>
  <si>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</si>
  <si>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</si>
  <si>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</si>
  <si>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</si>
  <si>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</si>
  <si>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</si>
  <si>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</si>
  <si>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</si>
  <si>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</si>
  <si>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</si>
  <si>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</si>
  <si>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</si>
  <si>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</si>
  <si>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</si>
  <si>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</si>
  <si>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</si>
  <si>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</si>
  <si>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</si>
  <si>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</si>
  <si>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</si>
  <si>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</si>
  <si>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</si>
  <si>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</si>
  <si>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</si>
  <si>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</si>
  <si>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</si>
  <si>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</si>
  <si>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</si>
  <si>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</si>
  <si>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</si>
  <si>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</si>
  <si>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</si>
  <si>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</si>
  <si>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</si>
  <si>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</si>
  <si>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</si>
  <si>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</si>
  <si>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</si>
  <si>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</si>
  <si>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</si>
  <si>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</si>
  <si>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</si>
  <si>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</si>
  <si>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</si>
  <si>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</si>
  <si>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</si>
  <si>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</si>
  <si>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</si>
  <si>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</si>
  <si>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</si>
  <si>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</si>
  <si>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</si>
  <si>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</si>
  <si>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</si>
  <si>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</si>
  <si>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</si>
  <si>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</si>
  <si>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</si>
  <si>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</si>
  <si>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</si>
  <si>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</si>
  <si>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</si>
  <si>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</si>
  <si>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</si>
  <si>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</si>
  <si>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</si>
  <si>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</si>
  <si>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</si>
  <si>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</si>
  <si>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</si>
  <si>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</si>
  <si>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</si>
  <si>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</si>
  <si>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</si>
  <si>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</si>
  <si>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</si>
  <si>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</si>
  <si>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</si>
  <si>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</si>
  <si>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</si>
  <si>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</si>
  <si>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</si>
  <si>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</si>
  <si>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</si>
  <si>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</si>
  <si>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</si>
  <si>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</si>
  <si>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</si>
  <si>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</si>
  <si>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</si>
  <si>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</si>
  <si>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</si>
  <si>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</si>
  <si>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</si>
  <si>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</si>
  <si>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</si>
  <si>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</si>
  <si>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</si>
  <si>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</si>
  <si>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</si>
  <si>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</si>
  <si>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</si>
  <si>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</si>
  <si>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</si>
  <si>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</si>
  <si>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</si>
  <si>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</si>
  <si>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</si>
  <si>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</si>
  <si>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</si>
  <si>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</si>
  <si>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</si>
  <si>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</si>
  <si>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</si>
  <si>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</si>
  <si>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</si>
  <si>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</si>
  <si>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</si>
  <si>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</si>
  <si>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</si>
  <si>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</si>
  <si>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</si>
  <si>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</si>
  <si>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</si>
  <si>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</si>
  <si>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</si>
  <si>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</si>
  <si>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</si>
  <si>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</si>
  <si>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</si>
  <si>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</si>
  <si>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</si>
  <si>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</si>
  <si>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</si>
  <si>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</si>
  <si>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</si>
  <si>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</si>
  <si>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</si>
  <si>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</si>
  <si>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</si>
  <si>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</si>
  <si>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</si>
  <si>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</si>
  <si>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</si>
  <si>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</si>
  <si>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</si>
  <si>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</si>
  <si>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</si>
  <si>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</si>
  <si>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</si>
  <si>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</si>
  <si>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</si>
  <si>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</si>
  <si>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</si>
  <si>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</si>
  <si>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</si>
  <si>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</si>
  <si>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</si>
  <si>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</si>
  <si>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</si>
  <si>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</si>
  <si>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</si>
  <si>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</si>
  <si>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</si>
  <si>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</si>
  <si>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</si>
  <si>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</si>
  <si>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</si>
  <si>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</si>
  <si>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</si>
  <si>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</si>
  <si>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</si>
  <si>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</si>
  <si>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</si>
  <si>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</si>
  <si>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</si>
  <si>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</si>
  <si>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</si>
  <si>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</si>
  <si>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</si>
  <si>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</si>
  <si>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</si>
  <si>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</si>
  <si>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</si>
  <si>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</si>
  <si>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</si>
  <si>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</si>
  <si>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</si>
  <si>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</si>
  <si>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</si>
  <si>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</si>
  <si>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</si>
  <si>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</si>
  <si>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</si>
  <si>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</si>
  <si>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</si>
  <si>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</si>
  <si>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</si>
  <si>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</si>
  <si>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</si>
  <si>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</si>
  <si>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</si>
  <si>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</si>
  <si>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</si>
  <si>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</si>
  <si>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</si>
  <si>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</si>
  <si>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</si>
  <si>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</si>
  <si>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</si>
  <si>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</si>
  <si>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</si>
  <si>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</si>
  <si>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</si>
  <si>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</si>
  <si>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</si>
  <si>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</si>
  <si>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</si>
  <si>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</si>
  <si>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</si>
  <si>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</si>
  <si>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</si>
  <si>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</si>
  <si>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</si>
  <si>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</si>
  <si>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</si>
  <si>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</si>
  <si>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</si>
  <si>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</si>
  <si>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</si>
  <si>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</si>
  <si>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</si>
  <si>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</si>
  <si>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</si>
  <si>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</si>
  <si>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</si>
  <si>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</si>
  <si>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</si>
  <si>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</si>
  <si>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</si>
  <si>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</si>
  <si>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</si>
  <si>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</si>
  <si>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</si>
  <si>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</si>
  <si>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</si>
  <si>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</si>
  <si>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</si>
  <si>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</si>
  <si>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</si>
  <si>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</si>
  <si>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</si>
  <si>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</si>
  <si>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</si>
  <si>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</si>
  <si>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</si>
  <si>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</si>
  <si>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</si>
  <si>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</si>
  <si>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</si>
  <si>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</si>
  <si>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</si>
  <si>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</si>
  <si>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</si>
  <si>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</si>
  <si>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</si>
  <si>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</si>
  <si>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</si>
  <si>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</si>
  <si>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</si>
  <si>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</si>
  <si>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</si>
  <si>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</si>
  <si>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</si>
  <si>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</si>
  <si>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</si>
  <si>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</si>
  <si>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</si>
  <si>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</si>
  <si>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</si>
  <si>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</si>
  <si>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</si>
  <si>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</si>
  <si>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</si>
  <si>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</si>
  <si>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</si>
  <si>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</si>
  <si>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</si>
  <si>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</si>
  <si>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</si>
  <si>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</si>
  <si>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</si>
  <si>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</si>
  <si>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</si>
  <si>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</si>
  <si>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</si>
  <si>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</si>
  <si>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</si>
  <si>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</si>
  <si>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</si>
  <si>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</si>
  <si>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</si>
  <si>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</si>
  <si>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</si>
  <si>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</si>
  <si>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</si>
  <si>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</si>
  <si>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</si>
  <si>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</si>
  <si>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</si>
  <si>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</si>
  <si>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</si>
  <si>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</si>
  <si>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</si>
  <si>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</si>
  <si>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</si>
  <si>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</si>
  <si>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</si>
  <si>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</si>
  <si>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</si>
  <si>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</si>
  <si>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</si>
  <si>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</si>
  <si>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</si>
  <si>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</si>
  <si>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</si>
  <si>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</si>
  <si>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</si>
  <si>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</si>
  <si>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</si>
  <si>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</si>
  <si>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</si>
  <si>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</si>
  <si>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</si>
  <si>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</si>
  <si>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</si>
  <si>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</si>
  <si>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</si>
  <si>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</si>
  <si>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</si>
  <si>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</si>
  <si>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</si>
  <si>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</si>
  <si>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</si>
  <si>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</si>
  <si>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</si>
  <si>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</si>
  <si>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</si>
  <si>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</si>
  <si>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</si>
  <si>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</si>
  <si>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</si>
  <si>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</si>
  <si>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</si>
  <si>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</si>
  <si>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</si>
  <si>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</si>
  <si>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</si>
  <si>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</si>
  <si>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</si>
  <si>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</si>
  <si>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</si>
  <si>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</si>
  <si>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</si>
  <si>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</si>
  <si>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</si>
  <si>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</si>
  <si>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</si>
  <si>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</si>
  <si>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</si>
  <si>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</si>
  <si>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</si>
  <si>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</si>
  <si>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</si>
  <si>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</si>
  <si>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</si>
  <si>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</si>
  <si>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</si>
  <si>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</si>
  <si>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</si>
  <si>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</si>
  <si>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</si>
  <si>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</si>
  <si>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</si>
  <si>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</si>
  <si>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</si>
  <si>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</si>
  <si>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</si>
  <si>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</si>
  <si>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</si>
  <si>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</si>
  <si>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</si>
  <si>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</si>
  <si>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</si>
  <si>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</si>
  <si>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</si>
  <si>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</si>
  <si>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</si>
  <si>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</si>
  <si>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</si>
  <si>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</si>
  <si>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</si>
  <si>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</si>
  <si>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</si>
  <si>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</si>
  <si>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</si>
  <si>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</si>
  <si>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</si>
  <si>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</si>
  <si>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</si>
  <si>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</si>
  <si>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</si>
  <si>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</si>
  <si>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</si>
  <si>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</si>
  <si>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</si>
  <si>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</si>
  <si>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</si>
  <si>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</si>
  <si>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</si>
  <si>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</si>
  <si>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</si>
  <si>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</si>
  <si>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</si>
  <si>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</si>
  <si>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</si>
  <si>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</si>
  <si>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</si>
  <si>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</si>
  <si>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</si>
  <si>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</si>
  <si>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</si>
  <si>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</si>
  <si>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</si>
  <si>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</si>
  <si>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</si>
  <si>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</si>
  <si>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</si>
  <si>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</si>
  <si>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</si>
  <si>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</si>
  <si>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</si>
  <si>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</si>
  <si>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</si>
  <si>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</si>
  <si>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</si>
  <si>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</si>
  <si>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</si>
  <si>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</si>
  <si>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</si>
  <si>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</si>
  <si>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</si>
  <si>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</si>
  <si>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</si>
  <si>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</si>
  <si>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</si>
  <si>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</si>
  <si>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</si>
  <si>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</si>
  <si>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</si>
  <si>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</si>
  <si>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</si>
  <si>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</si>
  <si>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</si>
  <si>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</si>
  <si>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</si>
  <si>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</si>
  <si>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</si>
  <si>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</si>
  <si>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</si>
  <si>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</si>
  <si>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</si>
  <si>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</si>
  <si>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</si>
  <si>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</si>
  <si>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</si>
  <si>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</si>
  <si>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</si>
  <si>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</si>
  <si>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</si>
  <si>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</si>
  <si>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</si>
  <si>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</si>
  <si>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</si>
  <si>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</si>
  <si>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</si>
  <si>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</si>
  <si>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</si>
  <si>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</si>
  <si>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</si>
  <si>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</si>
  <si>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</si>
  <si>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</si>
  <si>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</si>
  <si>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</si>
  <si>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</si>
  <si>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</si>
  <si>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</si>
  <si>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</si>
  <si>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</si>
  <si>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</si>
  <si>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</si>
  <si>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</si>
  <si>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</si>
  <si>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</si>
  <si>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</si>
  <si>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</si>
  <si>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</si>
  <si>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</si>
  <si>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</si>
  <si>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</si>
  <si>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</si>
  <si>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</si>
  <si>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</si>
  <si>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</si>
  <si>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</si>
  <si>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</si>
  <si>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</si>
  <si>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</si>
  <si>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</si>
  <si>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</si>
  <si>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</si>
  <si>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</si>
  <si>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</si>
  <si>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</si>
  <si>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</si>
  <si>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</si>
  <si>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</si>
  <si>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</si>
  <si>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</si>
  <si>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</si>
  <si>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</si>
  <si>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</si>
  <si>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</si>
  <si>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</si>
  <si>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</si>
  <si>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</si>
  <si>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</si>
  <si>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</si>
  <si>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</si>
  <si>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</si>
  <si>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</si>
  <si>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</si>
  <si>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</si>
  <si>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</si>
  <si>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</si>
  <si>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</si>
  <si>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</si>
  <si>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</si>
  <si>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</si>
  <si>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</si>
  <si>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</si>
  <si>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</si>
  <si>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</si>
  <si>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</si>
  <si>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</si>
  <si>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</si>
  <si>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</si>
  <si>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</si>
  <si>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</si>
  <si>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</si>
  <si>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</si>
  <si>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</si>
  <si>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</si>
  <si>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</si>
  <si>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</si>
  <si>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</si>
  <si>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</si>
  <si>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</si>
  <si>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</si>
  <si>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</si>
  <si>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</si>
  <si>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</si>
  <si>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</si>
  <si>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</si>
  <si>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</si>
  <si>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</si>
  <si>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</si>
  <si>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</si>
  <si>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</si>
  <si>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</si>
  <si>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</si>
  <si>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</si>
  <si>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</si>
  <si>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</si>
  <si>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</si>
  <si>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</si>
  <si>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</si>
  <si>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</si>
  <si>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</si>
  <si>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</si>
  <si>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</si>
  <si>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</si>
  <si>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</si>
  <si>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</si>
  <si>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</si>
  <si>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</si>
  <si>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</si>
  <si>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</si>
  <si>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</si>
  <si>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</si>
  <si>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</si>
  <si>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</si>
  <si>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</si>
  <si>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</si>
  <si>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</si>
  <si>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</si>
  <si>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</si>
  <si>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</si>
  <si>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</si>
  <si>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</si>
  <si>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</si>
  <si>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</si>
  <si>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</si>
  <si>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</si>
  <si>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</si>
  <si>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</si>
  <si>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</si>
  <si>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</si>
  <si>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</si>
  <si>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</si>
  <si>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</si>
  <si>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</si>
  <si>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</si>
  <si>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</si>
  <si>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</si>
  <si>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</si>
  <si>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</si>
  <si>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</si>
  <si>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</si>
  <si>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</si>
  <si>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</si>
  <si>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</si>
  <si>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</si>
  <si>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</si>
  <si>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</si>
  <si>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</si>
  <si>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</si>
  <si>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</si>
  <si>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</si>
  <si>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</si>
  <si>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</si>
  <si>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</si>
  <si>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</si>
  <si>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</si>
  <si>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</si>
  <si>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</si>
  <si>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</si>
  <si>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</si>
  <si>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</si>
  <si>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</si>
  <si>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</si>
  <si>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</si>
  <si>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</si>
  <si>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</si>
  <si>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</si>
  <si>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</si>
  <si>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</si>
  <si>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</si>
  <si>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</si>
  <si>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</si>
  <si>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</si>
  <si>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</si>
  <si>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</si>
  <si>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</si>
  <si>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</si>
  <si>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</si>
  <si>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</si>
  <si>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</si>
  <si>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</si>
  <si>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</si>
  <si>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</si>
  <si>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</si>
  <si>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</si>
  <si>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</si>
  <si>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</si>
  <si>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</si>
  <si>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</si>
  <si>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</si>
  <si>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</si>
  <si>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</si>
  <si>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</si>
  <si>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</si>
  <si>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</si>
  <si>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</si>
  <si>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</si>
  <si>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</si>
  <si>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</si>
  <si>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</si>
  <si>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</si>
  <si>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</si>
  <si>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</si>
  <si>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</si>
  <si>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</si>
  <si>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</si>
  <si>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</si>
  <si>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</si>
  <si>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</si>
  <si>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</si>
  <si>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</si>
  <si>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</si>
  <si>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</si>
  <si>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</si>
  <si>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</si>
  <si>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</si>
  <si>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</si>
  <si>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</si>
  <si>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</si>
  <si>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</si>
  <si>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</si>
  <si>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</si>
  <si>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</si>
  <si>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</si>
  <si>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</si>
  <si>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</si>
  <si>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</si>
  <si>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</si>
  <si>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</si>
  <si>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</si>
  <si>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</si>
  <si>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</si>
  <si>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</si>
  <si>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</si>
  <si>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</si>
  <si>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</si>
  <si>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</si>
  <si>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</si>
  <si>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</si>
  <si>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</si>
  <si>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</si>
  <si>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</si>
  <si>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</si>
  <si>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</si>
  <si>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</si>
  <si>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</si>
  <si>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</si>
  <si>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</si>
  <si>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</si>
  <si>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</si>
  <si>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</si>
  <si>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</si>
  <si>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</si>
  <si>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</si>
  <si>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</si>
  <si>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</si>
  <si>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</si>
  <si>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</si>
  <si>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</si>
  <si>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</si>
  <si>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</si>
  <si>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</si>
  <si>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</si>
  <si>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</si>
  <si>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</si>
  <si>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</si>
  <si>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</si>
  <si>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</si>
  <si>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</si>
  <si>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</si>
  <si>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</si>
  <si>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</si>
  <si>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</si>
  <si>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</si>
  <si>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</si>
  <si>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</si>
  <si>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</si>
  <si>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</si>
  <si>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</si>
  <si>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</si>
  <si>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</si>
  <si>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</si>
  <si>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</si>
  <si>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</si>
  <si>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</si>
  <si>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</si>
  <si>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</si>
  <si>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</si>
  <si>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</si>
  <si>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</si>
  <si>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</si>
  <si>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</si>
  <si>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</si>
  <si>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</si>
  <si>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</si>
  <si>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</si>
  <si>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</si>
  <si>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</si>
  <si>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</si>
  <si>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</si>
  <si>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</si>
  <si>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</si>
  <si>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</si>
  <si>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</si>
  <si>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</si>
  <si>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</si>
  <si>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</si>
  <si>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</si>
  <si>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</si>
  <si>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</si>
  <si>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</si>
  <si>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</si>
  <si>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</si>
  <si>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</si>
  <si>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</si>
  <si>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</si>
  <si>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</si>
  <si>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</si>
  <si>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</si>
  <si>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</si>
  <si>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</si>
  <si>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</si>
  <si>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</si>
  <si>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</si>
  <si>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</si>
  <si>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</si>
  <si>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</si>
  <si>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</si>
  <si>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</si>
  <si>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</si>
  <si>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</si>
  <si>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</si>
  <si>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</si>
  <si>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</si>
  <si>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</si>
  <si>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</si>
  <si>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</si>
  <si>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</si>
  <si>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</si>
  <si>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</si>
  <si>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</si>
  <si>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</si>
  <si>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</si>
  <si>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</si>
  <si>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</si>
  <si>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</si>
  <si>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</si>
  <si>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</si>
  <si>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</si>
  <si>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</si>
  <si>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</si>
  <si>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</si>
  <si>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</si>
  <si>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</si>
  <si>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</si>
  <si>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</si>
  <si>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</si>
  <si>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</si>
  <si>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</si>
  <si>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</si>
  <si>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</si>
  <si>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</si>
  <si>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</si>
  <si>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</si>
  <si>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</si>
  <si>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</si>
  <si>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</si>
  <si>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</si>
  <si>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</si>
  <si>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</si>
  <si>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</si>
  <si>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</si>
  <si>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</si>
  <si>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</si>
  <si>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</si>
  <si>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</si>
  <si>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</si>
  <si>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</si>
  <si>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</si>
  <si>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</si>
  <si>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</si>
  <si>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</si>
  <si>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</si>
  <si>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</si>
  <si>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</si>
  <si>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</si>
  <si>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</si>
  <si>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</si>
  <si>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</si>
  <si>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</si>
  <si>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</si>
  <si>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</si>
  <si>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</si>
  <si>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</si>
  <si>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</si>
  <si>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</si>
  <si>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</si>
  <si>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</si>
  <si>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</si>
  <si>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</si>
  <si>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</si>
  <si>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</si>
  <si>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</si>
  <si>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</si>
  <si>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</si>
  <si>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</si>
  <si>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</si>
  <si>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</si>
  <si>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</si>
  <si>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</si>
  <si>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</si>
  <si>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</si>
  <si>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</si>
  <si>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</si>
  <si>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</si>
  <si>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</si>
  <si>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</si>
  <si>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</si>
  <si>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</si>
  <si>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</si>
  <si>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</si>
  <si>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</si>
  <si>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</si>
  <si>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</si>
  <si>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</si>
  <si>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</si>
  <si>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</si>
  <si>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</si>
  <si>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</si>
  <si>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</si>
  <si>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</si>
  <si>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</si>
  <si>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</si>
  <si>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</si>
  <si>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</si>
  <si>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</si>
  <si>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</si>
  <si>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</si>
  <si>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</si>
  <si>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</si>
  <si>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</si>
  <si>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</si>
  <si>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</si>
  <si>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</si>
  <si>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</si>
  <si>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</si>
  <si>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</si>
  <si>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</si>
  <si>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</si>
  <si>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</si>
  <si>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</si>
  <si>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</si>
  <si>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</si>
  <si>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</si>
  <si>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</si>
  <si>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</si>
  <si>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</si>
  <si>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</si>
  <si>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</si>
  <si>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</si>
  <si>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</si>
  <si>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</si>
  <si>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</si>
  <si>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</si>
  <si>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</si>
  <si>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</si>
  <si>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</si>
  <si>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</si>
  <si>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</si>
  <si>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</si>
  <si>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</si>
  <si>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</si>
  <si>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</si>
  <si>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</si>
  <si>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</si>
  <si>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</si>
  <si>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</si>
  <si>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</si>
  <si>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</si>
  <si>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</si>
  <si>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</si>
  <si>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</si>
  <si>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</si>
  <si>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</si>
  <si>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</si>
  <si>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</si>
  <si>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</si>
  <si>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</si>
  <si>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</si>
  <si>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</si>
  <si>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</si>
  <si>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</si>
  <si>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</si>
  <si>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</si>
  <si>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</si>
  <si>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</si>
  <si>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</si>
  <si>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</si>
  <si>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</si>
  <si>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</si>
  <si>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</si>
  <si>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</si>
  <si>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</si>
  <si>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</si>
  <si>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</si>
  <si>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</si>
  <si>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</si>
  <si>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</si>
  <si>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</si>
  <si>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</si>
  <si>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</si>
  <si>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</si>
  <si>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</si>
  <si>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</si>
  <si>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</si>
  <si>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</si>
  <si>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</si>
  <si>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</si>
  <si>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</si>
  <si>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</si>
  <si>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</si>
  <si>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</si>
  <si>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</si>
  <si>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</si>
  <si>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</si>
  <si>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</si>
  <si>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</si>
  <si>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</si>
  <si>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</si>
  <si>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</si>
  <si>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</si>
  <si>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</si>
  <si>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</si>
  <si>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</si>
  <si>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</si>
  <si>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</si>
  <si>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</si>
  <si>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</si>
  <si>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</si>
  <si>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</si>
  <si>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</si>
  <si>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</si>
  <si>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</si>
  <si>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</si>
  <si>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</si>
  <si>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</si>
  <si>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</si>
  <si>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</si>
  <si>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</si>
  <si>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</si>
  <si>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</si>
  <si>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</si>
  <si>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</si>
  <si>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</si>
  <si>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</si>
  <si>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</si>
  <si>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</si>
  <si>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</si>
  <si>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</si>
  <si>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</si>
  <si>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</si>
  <si>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</si>
  <si>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</si>
  <si>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</si>
  <si>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</si>
  <si>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</si>
  <si>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</si>
  <si>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</si>
  <si>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</si>
  <si>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</si>
  <si>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</si>
  <si>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</si>
  <si>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</si>
  <si>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</si>
  <si>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</si>
  <si>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</si>
  <si>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</si>
  <si>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</si>
  <si>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</si>
  <si>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</si>
  <si>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</si>
  <si>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</si>
  <si>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</si>
  <si>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</si>
  <si>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</si>
  <si>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</si>
  <si>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</si>
  <si>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</si>
  <si>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</si>
  <si>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</si>
  <si>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</si>
  <si>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</si>
  <si>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</si>
  <si>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</si>
  <si>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</si>
  <si>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</si>
  <si>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</si>
  <si>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</si>
  <si>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</si>
  <si>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</si>
  <si>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</si>
  <si>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</si>
  <si>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</si>
  <si>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</si>
  <si>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</si>
  <si>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</si>
  <si>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</si>
  <si>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</si>
  <si>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</si>
  <si>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</si>
  <si>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</si>
  <si>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</si>
  <si>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</si>
  <si>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</si>
  <si>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</si>
  <si>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</si>
  <si>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</si>
  <si>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</si>
  <si>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</si>
  <si>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</si>
  <si>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</si>
  <si>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</si>
  <si>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</si>
  <si>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</si>
  <si>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</si>
  <si>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</si>
  <si>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</si>
  <si>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</si>
  <si>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</si>
  <si>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</si>
  <si>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</si>
  <si>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</si>
  <si>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</si>
  <si>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</si>
  <si>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</si>
  <si>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</si>
  <si>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</si>
  <si>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</si>
  <si>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</si>
  <si>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</si>
  <si>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</si>
  <si>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</si>
  <si>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</si>
  <si>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</si>
  <si>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</si>
  <si>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</si>
  <si>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</si>
  <si>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</si>
  <si>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</si>
  <si>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</si>
  <si>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</si>
  <si>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</si>
  <si>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</si>
  <si>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</si>
  <si>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</si>
  <si>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</si>
  <si>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</si>
  <si>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</si>
  <si>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</si>
  <si>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</si>
  <si>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</si>
  <si>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</si>
  <si>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</si>
  <si>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</si>
  <si>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</si>
  <si>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</si>
  <si>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</si>
  <si>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</si>
  <si>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</si>
  <si>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</si>
  <si>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</si>
  <si>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</si>
  <si>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</si>
  <si>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</si>
  <si>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</si>
  <si>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</si>
  <si>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</si>
  <si>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</si>
  <si>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</si>
  <si>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</si>
  <si>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</si>
  <si>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</si>
  <si>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</si>
  <si>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</si>
  <si>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</si>
  <si>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</si>
  <si>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</si>
  <si>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</si>
  <si>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</si>
  <si>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</si>
  <si>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</si>
  <si>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</si>
  <si>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</si>
  <si>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</si>
  <si>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</si>
  <si>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</si>
  <si>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</si>
  <si>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</si>
  <si>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</si>
  <si>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</si>
  <si>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</si>
  <si>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</si>
  <si>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</si>
  <si>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</si>
  <si>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</si>
  <si>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</si>
  <si>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</si>
  <si>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</si>
  <si>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</si>
  <si>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</si>
  <si>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</si>
  <si>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</si>
  <si>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</si>
  <si>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</si>
  <si>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</si>
  <si>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</si>
  <si>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</si>
  <si>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</si>
  <si>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</si>
  <si>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</si>
  <si>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</si>
  <si>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</si>
  <si>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</si>
  <si>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</si>
  <si>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</si>
  <si>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</si>
  <si>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</si>
  <si>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</si>
  <si>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</si>
  <si>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</si>
  <si>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</si>
  <si>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</si>
  <si>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</si>
  <si>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</si>
  <si>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</si>
  <si>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</si>
  <si>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</si>
  <si>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</si>
  <si>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</si>
  <si>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</si>
  <si>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</si>
  <si>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</si>
  <si>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</si>
  <si>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</si>
  <si>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</si>
  <si>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</si>
  <si>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</si>
  <si>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</si>
  <si>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</si>
  <si>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</si>
  <si>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</si>
  <si>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</si>
  <si>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</si>
  <si>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</si>
  <si>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</si>
  <si>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</si>
  <si>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</si>
  <si>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</si>
  <si>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</si>
  <si>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</si>
  <si>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</si>
  <si>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</si>
  <si>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</si>
  <si>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</si>
  <si>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</si>
  <si>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</si>
  <si>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</si>
  <si>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</si>
  <si>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</si>
  <si>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</si>
  <si>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</si>
  <si>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</si>
  <si>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</si>
  <si>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</si>
  <si>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</si>
  <si>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</si>
  <si>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</si>
  <si>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</si>
  <si>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</si>
  <si>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</si>
  <si>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</si>
  <si>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</si>
  <si>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</si>
  <si>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</si>
  <si>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</si>
  <si>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</si>
  <si>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</si>
  <si>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</si>
  <si>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</si>
  <si>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</si>
  <si>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</si>
  <si>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</si>
  <si>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</si>
  <si>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</si>
  <si>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</si>
  <si>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</si>
  <si>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</si>
  <si>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</si>
  <si>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</si>
  <si>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</si>
  <si>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</si>
  <si>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</si>
  <si>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</si>
  <si>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</si>
  <si>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</si>
  <si>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</si>
  <si>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</si>
  <si>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</si>
  <si>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</si>
  <si>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</si>
  <si>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</si>
  <si>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</si>
  <si>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</si>
  <si>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</si>
  <si>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</si>
  <si>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</si>
  <si>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</si>
  <si>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</si>
  <si>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</si>
  <si>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</si>
  <si>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</si>
  <si>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</si>
  <si>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</si>
  <si>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</si>
  <si>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</si>
  <si>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</si>
  <si>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</si>
  <si>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</si>
  <si>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</si>
  <si>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</si>
  <si>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</si>
  <si>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</si>
  <si>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</si>
  <si>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</si>
  <si>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</si>
  <si>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</si>
  <si>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</si>
  <si>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</si>
  <si>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</si>
  <si>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</si>
  <si>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</si>
  <si>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</si>
  <si>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</si>
  <si>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</si>
  <si>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</si>
  <si>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</si>
  <si>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</si>
  <si>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</si>
  <si>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</si>
  <si>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</si>
  <si>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</si>
  <si>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</si>
  <si>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</si>
  <si>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</si>
  <si>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</si>
  <si>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</si>
  <si>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</si>
  <si>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</si>
  <si>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</si>
  <si>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</si>
  <si>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</si>
  <si>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</si>
  <si>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</si>
  <si>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</si>
  <si>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</si>
  <si>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</si>
  <si>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</si>
  <si>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</si>
  <si>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</si>
  <si>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</si>
  <si>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</si>
  <si>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</si>
  <si>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</si>
  <si>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</si>
  <si>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</si>
  <si>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</si>
  <si>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</si>
  <si>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</si>
  <si>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</si>
  <si>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</si>
  <si>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</si>
  <si>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</si>
  <si>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</si>
  <si>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</si>
  <si>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</si>
  <si>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</si>
  <si>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</si>
  <si>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</si>
  <si>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</si>
  <si>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</si>
  <si>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</si>
  <si>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</si>
  <si>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</si>
  <si>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</si>
  <si>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</si>
  <si>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</si>
  <si>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</si>
  <si>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</si>
  <si>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</si>
  <si>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</si>
  <si>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</si>
  <si>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</si>
  <si>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</si>
  <si>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</si>
  <si>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</si>
  <si>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</si>
  <si>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</si>
  <si>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</si>
  <si>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</si>
  <si>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</si>
  <si>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</si>
  <si>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</si>
  <si>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</si>
  <si>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</si>
  <si>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</si>
  <si>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</si>
  <si>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</si>
  <si>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</si>
  <si>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</si>
  <si>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</si>
  <si>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</si>
  <si>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</si>
  <si>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</si>
  <si>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</si>
  <si>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</si>
  <si>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</si>
  <si>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</si>
  <si>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</si>
  <si>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</si>
  <si>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</si>
  <si>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</si>
  <si>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</si>
  <si>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</si>
  <si>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</si>
  <si>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</si>
  <si>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</si>
  <si>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</si>
  <si>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</si>
  <si>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</si>
  <si>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</si>
  <si>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</si>
  <si>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</si>
  <si>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</si>
  <si>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</si>
  <si>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</si>
  <si>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</si>
  <si>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</si>
  <si>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</si>
  <si>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</si>
  <si>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</si>
  <si>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</si>
  <si>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</si>
  <si>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</si>
  <si>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</si>
  <si>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</si>
  <si>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</si>
  <si>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</si>
  <si>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</si>
  <si>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</si>
  <si>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</si>
  <si>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</si>
  <si>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</si>
  <si>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</si>
  <si>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</si>
  <si>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</si>
  <si>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</si>
  <si>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</si>
  <si>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</si>
  <si>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</si>
  <si>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</si>
  <si>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</si>
  <si>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</si>
  <si>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</si>
  <si>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</si>
  <si>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</si>
  <si>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</si>
  <si>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</si>
  <si>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</si>
  <si>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</si>
  <si>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</si>
  <si>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</si>
  <si>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</si>
  <si>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</si>
  <si>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</si>
  <si>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</si>
  <si>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</si>
  <si>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</si>
  <si>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</si>
  <si>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</si>
  <si>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</si>
  <si>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</si>
  <si>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</si>
  <si>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</si>
  <si>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</si>
  <si>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</si>
  <si>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</si>
  <si>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</si>
  <si>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</si>
  <si>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</si>
  <si>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</si>
  <si>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</si>
  <si>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</si>
  <si>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</si>
  <si>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</si>
  <si>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</si>
  <si>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</si>
  <si>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</si>
  <si>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</si>
  <si>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</si>
  <si>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</si>
  <si>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</si>
  <si>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</si>
  <si>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</si>
  <si>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</si>
  <si>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</si>
  <si>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</si>
  <si>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</si>
  <si>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</si>
  <si>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</si>
  <si>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</si>
  <si>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</si>
  <si>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</si>
  <si>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</si>
  <si>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</si>
  <si>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</si>
  <si>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</si>
  <si>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</si>
  <si>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</si>
  <si>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</si>
  <si>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</si>
  <si>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</si>
  <si>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</si>
  <si>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</si>
  <si>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</si>
  <si>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</si>
  <si>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</si>
  <si>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</si>
  <si>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</si>
  <si>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</si>
  <si>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</si>
  <si>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</si>
  <si>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</si>
  <si>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</si>
  <si>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</si>
  <si>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</si>
  <si>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</si>
  <si>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</si>
  <si>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</si>
  <si>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</si>
  <si>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</si>
  <si>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</si>
  <si>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</si>
  <si>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</si>
  <si>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</si>
  <si>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</si>
  <si>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</si>
  <si>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</si>
  <si>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</si>
  <si>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</si>
  <si>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</si>
  <si>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</si>
  <si>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</si>
  <si>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</si>
  <si>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</si>
  <si>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</si>
  <si>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</si>
  <si>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</si>
  <si>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</si>
  <si>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</si>
  <si>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</si>
  <si>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</si>
  <si>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</si>
  <si>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</si>
  <si>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</si>
  <si>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</si>
  <si>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</si>
  <si>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</si>
  <si>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</si>
  <si>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</si>
  <si>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</si>
  <si>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</si>
  <si>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</si>
  <si>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</si>
  <si>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</si>
  <si>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</si>
  <si>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</si>
  <si>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</si>
  <si>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</si>
  <si>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</si>
  <si>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</si>
  <si>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</si>
  <si>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</si>
  <si>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</si>
  <si>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</si>
  <si>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</si>
  <si>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</si>
  <si>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</si>
  <si>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</si>
  <si>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</si>
  <si>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</si>
  <si>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</si>
  <si>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</si>
  <si>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</si>
  <si>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</si>
  <si>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</si>
  <si>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</si>
  <si>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</si>
  <si>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</si>
  <si>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</si>
  <si>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</si>
  <si>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</si>
  <si>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</si>
  <si>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</si>
  <si>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</si>
  <si>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</si>
  <si>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</si>
  <si>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</si>
  <si>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</si>
  <si>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</si>
  <si>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</si>
  <si>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</si>
  <si>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</si>
  <si>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</si>
  <si>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</si>
  <si>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</si>
  <si>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</si>
  <si>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</si>
  <si>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</si>
  <si>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</si>
  <si>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</si>
  <si>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</si>
  <si>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</si>
  <si>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</si>
  <si>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</si>
  <si>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</si>
  <si>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</si>
  <si>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</si>
  <si>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</si>
  <si>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</si>
  <si>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</si>
  <si>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</si>
  <si>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</si>
  <si>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</si>
  <si>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</si>
  <si>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</si>
  <si>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</si>
  <si>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</si>
  <si>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</si>
  <si>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</si>
  <si>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</si>
  <si>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</si>
  <si>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</si>
  <si>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</si>
  <si>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</si>
  <si>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</si>
  <si>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</si>
  <si>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</si>
  <si>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</si>
  <si>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</si>
  <si>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</si>
  <si>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</si>
  <si>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</si>
  <si>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</si>
  <si>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</si>
  <si>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</si>
  <si>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</si>
  <si>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</si>
  <si>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</si>
  <si>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</si>
  <si>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</si>
  <si>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</si>
  <si>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</si>
  <si>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</si>
  <si>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</si>
  <si>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</si>
  <si>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</si>
  <si>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</si>
  <si>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</si>
  <si>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</si>
  <si>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</si>
  <si>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</si>
  <si>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</si>
  <si>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</si>
  <si>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</si>
  <si>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</si>
  <si>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</si>
  <si>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</si>
  <si>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</si>
  <si>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</si>
  <si>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</si>
  <si>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</si>
  <si>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</si>
  <si>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</si>
  <si>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</si>
  <si>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</si>
  <si>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</si>
  <si>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</si>
  <si>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</si>
  <si>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</si>
  <si>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</si>
  <si>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</si>
  <si>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</si>
  <si>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</si>
  <si>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</si>
  <si>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</si>
  <si>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</si>
  <si>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</si>
  <si>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</si>
  <si>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</si>
  <si>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</si>
  <si>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</si>
  <si>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</si>
  <si>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</si>
  <si>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</si>
  <si>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</si>
  <si>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</si>
  <si>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</si>
  <si>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</si>
  <si>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</si>
  <si>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</si>
  <si>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</si>
  <si>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</si>
  <si>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</si>
  <si>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</si>
  <si>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</si>
  <si>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</si>
  <si>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</si>
  <si>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</si>
  <si>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</si>
  <si>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</si>
  <si>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</si>
  <si>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</si>
  <si>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</si>
  <si>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</si>
  <si>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</si>
  <si>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</si>
  <si>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</si>
  <si>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</si>
  <si>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</si>
  <si>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</si>
  <si>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</si>
  <si>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</si>
  <si>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</si>
  <si>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</si>
  <si>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</si>
  <si>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</si>
  <si>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</si>
  <si>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</si>
  <si>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</si>
  <si>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</si>
  <si>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</si>
  <si>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</si>
  <si>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</si>
  <si>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</si>
  <si>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</si>
  <si>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</si>
  <si>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</si>
  <si>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</si>
  <si>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</si>
  <si>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</si>
  <si>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</si>
  <si>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</si>
  <si>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</si>
  <si>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</si>
  <si>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</si>
  <si>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</si>
  <si>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</si>
  <si>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</si>
  <si>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</si>
  <si>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</si>
  <si>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</si>
  <si>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</si>
  <si>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</si>
  <si>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</si>
  <si>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</si>
  <si>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</si>
  <si>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</si>
  <si>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</si>
  <si>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</si>
  <si>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</si>
  <si>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</si>
  <si>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</si>
  <si>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</si>
  <si>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</si>
  <si>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</si>
  <si>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</si>
  <si>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</si>
  <si>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</si>
  <si>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</si>
  <si>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</si>
  <si>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</si>
  <si>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</si>
  <si>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</si>
  <si>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</si>
  <si>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</si>
  <si>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</si>
  <si>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</si>
  <si>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</si>
  <si>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</si>
  <si>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</si>
  <si>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</si>
  <si>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</si>
  <si>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</si>
  <si>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</si>
  <si>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</si>
  <si>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</si>
  <si>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</si>
  <si>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</si>
  <si>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</si>
  <si>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</si>
  <si>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</si>
  <si>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</si>
  <si>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</si>
  <si>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</si>
  <si>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</si>
  <si>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</si>
  <si>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</si>
  <si>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</si>
  <si>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</si>
  <si>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</si>
  <si>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</si>
  <si>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</si>
  <si>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</si>
  <si>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</si>
  <si>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</si>
  <si>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</si>
  <si>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</si>
  <si>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</si>
  <si>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</si>
  <si>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</si>
  <si>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</si>
  <si>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</si>
  <si>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</si>
  <si>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</si>
  <si>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</si>
  <si>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</si>
  <si>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</si>
  <si>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</si>
  <si>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</si>
  <si>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</si>
  <si>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</si>
  <si>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</si>
  <si>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</si>
  <si>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</si>
  <si>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</si>
  <si>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</si>
  <si>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</si>
  <si>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</si>
  <si>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</si>
  <si>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</si>
  <si>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</si>
  <si>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</si>
  <si>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</si>
  <si>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</si>
  <si>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</si>
  <si>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</si>
  <si>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</si>
  <si>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</si>
  <si>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</si>
  <si>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</si>
  <si>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</si>
  <si>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</si>
  <si>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</si>
  <si>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</si>
  <si>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</si>
  <si>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</si>
  <si>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</si>
  <si>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</si>
  <si>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</si>
  <si>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</si>
  <si>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</si>
  <si>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</si>
  <si>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</si>
  <si>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</si>
  <si>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</si>
  <si>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</si>
  <si>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</si>
  <si>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</si>
  <si>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</si>
  <si>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</si>
  <si>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</si>
  <si>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</si>
  <si>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</si>
  <si>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</si>
  <si>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</si>
  <si>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</si>
  <si>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</si>
  <si>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</si>
  <si>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</si>
  <si>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</si>
  <si>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</si>
  <si>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</si>
  <si>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</si>
  <si>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</si>
  <si>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</si>
  <si>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</si>
  <si>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</si>
  <si>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</si>
  <si>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</si>
  <si>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</si>
  <si>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</si>
  <si>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</si>
  <si>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</si>
  <si>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</si>
  <si>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</si>
  <si>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</si>
  <si>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</si>
  <si>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</si>
  <si>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</si>
  <si>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</si>
  <si>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</si>
  <si>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</si>
  <si>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</si>
  <si>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</si>
  <si>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</si>
  <si>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</si>
  <si>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</si>
  <si>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</si>
  <si>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</si>
  <si>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</si>
  <si>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</si>
  <si>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</si>
  <si>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</si>
  <si>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</si>
  <si>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</si>
  <si>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</si>
  <si>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</si>
  <si>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</si>
  <si>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</si>
  <si>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</si>
  <si>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</si>
  <si>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</si>
  <si>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</si>
  <si>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</si>
  <si>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</si>
  <si>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</si>
  <si>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</si>
  <si>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</si>
  <si>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</si>
  <si>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</si>
  <si>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</si>
  <si>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</si>
  <si>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</si>
  <si>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</si>
  <si>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</si>
  <si>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</si>
  <si>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</si>
  <si>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</si>
  <si>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</si>
  <si>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</si>
  <si>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</si>
  <si>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</si>
  <si>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</si>
  <si>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</si>
  <si>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</si>
  <si>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</si>
  <si>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</si>
  <si>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</si>
  <si>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</si>
  <si>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</si>
  <si>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</si>
  <si>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</si>
  <si>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</si>
  <si>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</si>
  <si>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</si>
  <si>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</si>
  <si>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</si>
  <si>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</si>
  <si>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</si>
  <si>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</si>
  <si>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</si>
  <si>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</si>
  <si>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</si>
  <si>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</si>
  <si>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</si>
  <si>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</si>
  <si>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</si>
  <si>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</si>
  <si>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</si>
  <si>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</si>
  <si>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</si>
  <si>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</si>
  <si>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</si>
  <si>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</si>
  <si>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</si>
  <si>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</si>
  <si>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</si>
  <si>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</si>
  <si>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</si>
  <si>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</si>
  <si>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</si>
  <si>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</si>
  <si>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</si>
  <si>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</si>
  <si>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</si>
  <si>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</si>
  <si>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</si>
  <si>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</si>
  <si>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</si>
  <si>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</si>
  <si>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</si>
  <si>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</si>
  <si>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</si>
  <si>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</si>
  <si>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</si>
  <si>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</si>
  <si>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</si>
  <si>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</si>
  <si>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</si>
  <si>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</si>
  <si>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</si>
  <si>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</si>
  <si>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</si>
  <si>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</si>
  <si>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</si>
  <si>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</si>
  <si>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</si>
  <si>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</si>
  <si>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</si>
  <si>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</si>
  <si>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</si>
  <si>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</si>
  <si>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</si>
  <si>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</si>
  <si>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</si>
  <si>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</si>
  <si>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</si>
  <si>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</si>
  <si>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</si>
  <si>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</si>
  <si>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</si>
  <si>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</si>
  <si>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</si>
  <si>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</si>
  <si>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</si>
  <si>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</si>
  <si>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</si>
  <si>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</si>
  <si>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</si>
  <si>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</si>
  <si>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</si>
  <si>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</si>
  <si>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</si>
  <si>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</si>
  <si>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</si>
  <si>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</si>
  <si>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</si>
  <si>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</si>
  <si>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</si>
  <si>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</si>
  <si>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</si>
  <si>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</si>
  <si>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</si>
  <si>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</si>
  <si>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</si>
  <si>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</si>
  <si>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</si>
  <si>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</si>
  <si>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</si>
  <si>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</si>
  <si>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</si>
  <si>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</si>
  <si>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</si>
  <si>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</si>
  <si>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</si>
  <si>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</si>
  <si>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</si>
  <si>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</si>
  <si>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</si>
  <si>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</si>
  <si>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</si>
  <si>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</si>
  <si>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</si>
  <si>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</si>
  <si>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</si>
  <si>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</si>
  <si>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</si>
  <si>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</si>
  <si>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</si>
  <si>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</si>
  <si>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</si>
  <si>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</si>
  <si>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</si>
  <si>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</si>
  <si>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</si>
  <si>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</si>
  <si>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</si>
  <si>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</si>
  <si>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</si>
  <si>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</si>
  <si>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</si>
  <si>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</si>
  <si>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</si>
  <si>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</si>
  <si>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</si>
  <si>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</si>
  <si>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</si>
  <si>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</si>
  <si>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</si>
  <si>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</si>
  <si>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</si>
  <si>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</si>
  <si>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</si>
  <si>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</si>
  <si>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</si>
  <si>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</si>
  <si>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</si>
  <si>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</si>
  <si>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</si>
  <si>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</si>
  <si>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</si>
  <si>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</si>
  <si>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</si>
  <si>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</si>
  <si>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</si>
  <si>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</si>
  <si>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</si>
  <si>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</si>
  <si>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</si>
  <si>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</si>
  <si>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</si>
  <si>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</si>
  <si>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</si>
  <si>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</si>
  <si>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</si>
  <si>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</si>
  <si>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</si>
  <si>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</si>
  <si>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</si>
  <si>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</si>
  <si>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</si>
  <si>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</si>
  <si>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</si>
  <si>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</si>
  <si>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</si>
  <si>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</si>
  <si>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</si>
  <si>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</si>
  <si>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</si>
  <si>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</si>
  <si>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</si>
  <si>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</si>
  <si>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</si>
  <si>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</si>
  <si>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</si>
  <si>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</si>
  <si>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</si>
  <si>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</si>
  <si>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</si>
  <si>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</si>
  <si>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</si>
  <si>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</si>
  <si>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</si>
  <si>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</si>
  <si>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</si>
  <si>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</si>
  <si>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</si>
  <si>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</si>
  <si>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</si>
  <si>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</si>
  <si>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</si>
  <si>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</si>
  <si>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</si>
  <si>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</si>
  <si>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</si>
  <si>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</si>
  <si>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</si>
  <si>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</si>
  <si>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</si>
  <si>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</si>
  <si>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</si>
  <si>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</si>
  <si>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</si>
  <si>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</si>
  <si>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</si>
  <si>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</si>
  <si>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</si>
  <si>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</si>
  <si>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</si>
  <si>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</si>
  <si>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</si>
  <si>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</si>
  <si>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</si>
  <si>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</si>
  <si>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</si>
  <si>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</si>
  <si>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</si>
  <si>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</si>
  <si>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</si>
  <si>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</si>
  <si>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</si>
  <si>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</si>
  <si>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</si>
  <si>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</si>
  <si>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</si>
  <si>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</si>
  <si>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</si>
  <si>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</si>
  <si>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</si>
  <si>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</si>
  <si>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</si>
  <si>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</si>
  <si>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</si>
  <si>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</si>
  <si>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</si>
  <si>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</si>
  <si>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</si>
  <si>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</si>
  <si>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</si>
  <si>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</si>
  <si>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</si>
  <si>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</si>
  <si>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</si>
  <si>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</si>
  <si>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</si>
  <si>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</si>
  <si>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</si>
  <si>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</si>
  <si>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</si>
  <si>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</si>
  <si>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</si>
  <si>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</si>
  <si>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</si>
  <si>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</si>
  <si>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</si>
  <si>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</si>
  <si>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</si>
  <si>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</si>
  <si>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</si>
  <si>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</si>
  <si>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</si>
  <si>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</si>
  <si>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</si>
  <si>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</si>
  <si>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</si>
  <si>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</si>
  <si>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</si>
  <si>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</si>
  <si>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</si>
  <si>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</si>
  <si>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</si>
  <si>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</si>
  <si>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</si>
  <si>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</si>
  <si>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</si>
  <si>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</si>
  <si>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</si>
  <si>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</si>
  <si>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</si>
  <si>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</si>
  <si>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</si>
  <si>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</si>
  <si>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</si>
  <si>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</si>
  <si>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</si>
  <si>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</si>
  <si>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</si>
  <si>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</si>
  <si>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</si>
  <si>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</si>
  <si>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</si>
  <si>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</si>
  <si>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</si>
  <si>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</si>
  <si>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</si>
  <si>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</si>
  <si>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</si>
  <si>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</si>
  <si>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</si>
  <si>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</si>
  <si>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</si>
  <si>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</si>
  <si>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</si>
  <si>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</si>
  <si>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</si>
  <si>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</si>
  <si>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</si>
  <si>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</si>
  <si>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</si>
  <si>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</si>
  <si>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</si>
  <si>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</si>
  <si>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</si>
  <si>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</si>
  <si>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</si>
  <si>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</si>
  <si>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</si>
  <si>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</si>
  <si>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</si>
  <si>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</si>
  <si>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</si>
  <si>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</si>
  <si>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</si>
  <si>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</si>
  <si>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</si>
  <si>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</si>
  <si>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</si>
  <si>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</si>
  <si>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</si>
  <si>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</si>
  <si>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</si>
  <si>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</si>
  <si>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</si>
  <si>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</si>
  <si>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</si>
  <si>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</si>
  <si>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</si>
  <si>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</si>
  <si>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</si>
  <si>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</si>
  <si>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</si>
  <si>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</si>
  <si>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</si>
  <si>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</si>
  <si>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</si>
  <si>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</si>
  <si>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</si>
  <si>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</si>
  <si>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</si>
  <si>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</si>
  <si>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</si>
  <si>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</si>
  <si>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</si>
  <si>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</si>
  <si>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</si>
  <si>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</si>
  <si>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</si>
  <si>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</si>
  <si>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</si>
  <si>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</si>
  <si>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</si>
  <si>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</si>
  <si>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</si>
  <si>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</si>
  <si>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</si>
  <si>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</si>
  <si>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</si>
  <si>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</si>
  <si>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</si>
  <si>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</si>
  <si>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</si>
  <si>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</si>
  <si>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</si>
  <si>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</si>
  <si>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</si>
  <si>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</si>
  <si>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</si>
  <si>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</si>
  <si>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</si>
  <si>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</si>
  <si>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</si>
  <si>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</si>
  <si>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</si>
  <si>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</si>
  <si>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</si>
  <si>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</si>
  <si>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</si>
  <si>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</si>
  <si>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</si>
  <si>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</si>
  <si>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</si>
  <si>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</si>
  <si>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</si>
  <si>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</si>
  <si>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</si>
  <si>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</si>
  <si>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</si>
  <si>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</si>
  <si>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</si>
  <si>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</si>
  <si>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</si>
  <si>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</si>
  <si>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</si>
  <si>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</si>
  <si>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</si>
  <si>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</si>
  <si>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</si>
  <si>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</si>
  <si>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</si>
  <si>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</si>
  <si>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</si>
  <si>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</si>
  <si>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</si>
  <si>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</si>
  <si>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</si>
  <si>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</si>
  <si>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</si>
  <si>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</si>
  <si>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</si>
  <si>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</si>
  <si>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</si>
  <si>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</si>
  <si>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</si>
  <si>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</si>
  <si>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</si>
  <si>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</si>
  <si>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</si>
  <si>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</si>
  <si>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</si>
  <si>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</si>
  <si>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</si>
  <si>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</si>
  <si>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</si>
  <si>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</si>
  <si>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</si>
  <si>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</si>
  <si>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</si>
  <si>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</si>
  <si>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</si>
  <si>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</si>
  <si>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</si>
  <si>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</si>
  <si>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</si>
  <si>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</si>
  <si>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</si>
  <si>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</si>
  <si>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</si>
  <si>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</si>
  <si>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</si>
  <si>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</si>
  <si>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</si>
  <si>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</si>
  <si>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</si>
  <si>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</si>
  <si>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</si>
  <si>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</si>
  <si>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</si>
  <si>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</si>
  <si>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</si>
  <si>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</si>
  <si>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</si>
  <si>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</si>
  <si>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</si>
  <si>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</si>
  <si>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</si>
  <si>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</si>
  <si>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</si>
  <si>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</si>
  <si>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</si>
  <si>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</si>
  <si>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</si>
  <si>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</si>
  <si>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</si>
  <si>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</si>
  <si>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</si>
  <si>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</si>
  <si>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</si>
  <si>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</si>
  <si>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</si>
  <si>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</si>
  <si>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</si>
  <si>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</si>
  <si>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</si>
  <si>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</si>
  <si>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</si>
  <si>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</si>
  <si>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</si>
  <si>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</si>
  <si>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</si>
  <si>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</si>
  <si>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</si>
  <si>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</si>
  <si>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</si>
  <si>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</si>
  <si>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</si>
  <si>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</si>
  <si>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</si>
  <si>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</si>
  <si>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</si>
  <si>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</si>
  <si>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</si>
  <si>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</si>
  <si>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</si>
  <si>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</si>
  <si>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</si>
  <si>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</si>
  <si>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</si>
  <si>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</si>
  <si>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</si>
  <si>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</si>
  <si>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</si>
  <si>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</si>
  <si>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</si>
  <si>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</si>
  <si>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</si>
  <si>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</si>
  <si>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</si>
  <si>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</si>
  <si>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</si>
  <si>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</si>
  <si>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</si>
  <si>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</si>
  <si>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</si>
  <si>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</si>
  <si>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</si>
  <si>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</si>
  <si>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</si>
  <si>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</si>
  <si>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</si>
  <si>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</si>
  <si>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</si>
  <si>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</si>
  <si>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</si>
  <si>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</si>
  <si>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</si>
  <si>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</si>
  <si>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</si>
  <si>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</si>
  <si>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</si>
  <si>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</si>
  <si>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</si>
  <si>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</si>
  <si>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</si>
  <si>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</si>
  <si>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</si>
  <si>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</si>
  <si>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</si>
  <si>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</si>
  <si>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</si>
  <si>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</si>
  <si>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</si>
  <si>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</si>
  <si>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</si>
  <si>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</si>
  <si>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</si>
  <si>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</si>
  <si>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</si>
  <si>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</si>
  <si>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</si>
  <si>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</si>
  <si>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</si>
  <si>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</si>
  <si>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</si>
  <si>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</si>
  <si>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</si>
  <si>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</si>
  <si>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</si>
  <si>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</si>
  <si>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</si>
  <si>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</si>
  <si>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</si>
  <si>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</si>
  <si>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</si>
  <si>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</si>
  <si>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</si>
  <si>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</si>
  <si>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</si>
  <si>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</si>
  <si>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</si>
  <si>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</si>
  <si>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</si>
  <si>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</si>
  <si>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</si>
  <si>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</si>
  <si>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</si>
  <si>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</si>
  <si>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</si>
  <si>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</si>
  <si>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</si>
  <si>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</si>
  <si>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</si>
  <si>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</si>
  <si>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</si>
  <si>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</si>
  <si>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</si>
  <si>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</si>
  <si>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</si>
  <si>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</si>
  <si>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</si>
  <si>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</si>
  <si>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</si>
  <si>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</si>
  <si>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</si>
  <si>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</si>
  <si>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</si>
  <si>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</si>
  <si>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</si>
  <si>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</si>
  <si>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</si>
  <si>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</si>
  <si>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</si>
  <si>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</si>
  <si>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</si>
  <si>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</si>
  <si>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</si>
  <si>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</si>
  <si>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</si>
  <si>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</si>
  <si>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</si>
  <si>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</si>
  <si>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</si>
  <si>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</si>
  <si>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</si>
  <si>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</si>
  <si>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</si>
  <si>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</si>
  <si>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</si>
  <si>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</si>
  <si>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</si>
  <si>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</si>
  <si>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</si>
  <si>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</si>
  <si>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</si>
  <si>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</si>
  <si>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</si>
  <si>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</si>
  <si>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</si>
  <si>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</si>
  <si>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</si>
  <si>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</si>
  <si>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</si>
  <si>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</si>
  <si>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</si>
  <si>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</si>
  <si>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</si>
  <si>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</si>
  <si>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</si>
  <si>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</si>
  <si>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</si>
  <si>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</si>
  <si>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</si>
  <si>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</si>
  <si>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</si>
  <si>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</si>
  <si>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</si>
  <si>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</si>
  <si>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</si>
  <si>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</si>
  <si>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</si>
  <si>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</si>
  <si>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</si>
  <si>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</si>
  <si>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</si>
  <si>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</si>
  <si>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</si>
  <si>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</si>
  <si>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</si>
  <si>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</si>
  <si>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</si>
  <si>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</si>
  <si>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</si>
  <si>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</si>
  <si>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</si>
  <si>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</si>
  <si>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</si>
  <si>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</si>
  <si>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</si>
  <si>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</si>
  <si>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</si>
  <si>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</si>
  <si>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</si>
  <si>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</si>
  <si>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</si>
  <si>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</si>
  <si>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</si>
  <si>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</si>
  <si>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</si>
  <si>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</si>
  <si>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</si>
  <si>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</si>
  <si>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</si>
  <si>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</si>
  <si>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</si>
  <si>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</si>
  <si>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</si>
  <si>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</si>
  <si>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</si>
  <si>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</si>
  <si>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</si>
  <si>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</si>
  <si>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</si>
  <si>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</si>
  <si>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</si>
  <si>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</si>
  <si>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</si>
  <si>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</si>
  <si>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</si>
  <si>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</si>
  <si>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</si>
  <si>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</si>
  <si>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</si>
  <si>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</si>
  <si>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</si>
  <si>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</si>
  <si>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</si>
  <si>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</si>
  <si>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</si>
  <si>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</si>
  <si>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</si>
  <si>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</si>
  <si>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</si>
  <si>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</si>
  <si>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</si>
  <si>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</si>
  <si>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</si>
  <si>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</si>
  <si>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</si>
  <si>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</si>
  <si>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</si>
  <si>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</si>
  <si>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</si>
  <si>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</si>
  <si>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</si>
  <si>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</si>
  <si>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</si>
  <si>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</si>
  <si>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</si>
  <si>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</si>
  <si>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</si>
  <si>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</si>
  <si>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</si>
  <si>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</si>
  <si>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</si>
  <si>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</si>
  <si>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</si>
  <si>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</si>
  <si>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</si>
  <si>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</si>
  <si>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</si>
  <si>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</si>
  <si>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</si>
  <si>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</si>
  <si>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</si>
  <si>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</si>
  <si>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</si>
  <si>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</si>
  <si>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</si>
  <si>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</si>
  <si>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</si>
  <si>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</si>
  <si>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</si>
  <si>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</si>
  <si>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</si>
  <si>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</si>
  <si>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</si>
  <si>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</si>
  <si>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</si>
  <si>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</si>
  <si>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</si>
  <si>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</si>
  <si>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</si>
  <si>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</si>
  <si>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</si>
  <si>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</si>
  <si>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</si>
  <si>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</si>
  <si>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</si>
  <si>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</si>
  <si>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</si>
  <si>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</si>
  <si>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</si>
  <si>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</si>
  <si>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</si>
  <si>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</si>
  <si>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</si>
  <si>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</si>
  <si>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</si>
  <si>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</si>
  <si>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</si>
  <si>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</si>
  <si>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</si>
  <si>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</si>
  <si>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</si>
  <si>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</si>
  <si>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</si>
  <si>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</si>
  <si>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</si>
  <si>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</si>
  <si>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</si>
  <si>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</si>
  <si>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</si>
  <si>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</si>
  <si>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</si>
  <si>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</si>
  <si>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</si>
  <si>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</si>
  <si>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</si>
  <si>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</si>
  <si>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</si>
  <si>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</si>
  <si>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</si>
  <si>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</si>
  <si>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</si>
  <si>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</si>
  <si>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</si>
  <si>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</si>
  <si>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</si>
  <si>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</si>
  <si>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</si>
  <si>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</si>
  <si>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</si>
  <si>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</si>
  <si>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</si>
  <si>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</si>
  <si>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</si>
  <si>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</si>
  <si>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</si>
  <si>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</si>
  <si>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</si>
  <si>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</si>
  <si>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</si>
  <si>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</si>
  <si>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</si>
  <si>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</si>
  <si>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</si>
  <si>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</si>
  <si>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</si>
  <si>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</si>
  <si>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</si>
  <si>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</si>
  <si>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</si>
  <si>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</si>
  <si>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</si>
  <si>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</si>
  <si>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</si>
  <si>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</si>
  <si>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</si>
  <si>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</si>
  <si>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</si>
  <si>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</si>
  <si>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</si>
  <si>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</si>
  <si>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</si>
  <si>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</si>
  <si>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</si>
  <si>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</si>
  <si>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</si>
  <si>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</si>
  <si>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</si>
  <si>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</si>
  <si>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</si>
  <si>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</si>
  <si>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</si>
  <si>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</si>
  <si>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</si>
  <si>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</si>
  <si>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</si>
  <si>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</si>
  <si>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</si>
  <si>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</si>
  <si>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</si>
  <si>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</si>
  <si>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</si>
  <si>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</si>
  <si>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</si>
  <si>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</si>
  <si>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</si>
  <si>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</si>
  <si>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</si>
  <si>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</si>
  <si>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</si>
  <si>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</si>
  <si>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</si>
  <si>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</si>
  <si>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</si>
  <si>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</si>
  <si>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</si>
  <si>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</si>
  <si>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</si>
  <si>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</si>
  <si>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</si>
  <si>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</si>
  <si>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</si>
  <si>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</si>
  <si>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</si>
  <si>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</si>
  <si>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</si>
  <si>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</si>
  <si>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</si>
  <si>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</si>
  <si>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</si>
  <si>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</si>
  <si>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</si>
  <si>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</si>
  <si>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</si>
  <si>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</si>
  <si>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</si>
  <si>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</si>
  <si>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</si>
  <si>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</si>
  <si>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</si>
  <si>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</si>
  <si>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</si>
  <si>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</si>
  <si>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</si>
  <si>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</si>
  <si>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</si>
  <si>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</si>
  <si>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</si>
  <si>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</si>
  <si>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</si>
  <si>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</si>
  <si>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</si>
  <si>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</si>
  <si>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</si>
  <si>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</si>
  <si>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</si>
  <si>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</si>
  <si>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</si>
  <si>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</si>
  <si>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</si>
  <si>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</si>
  <si>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</si>
  <si>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</si>
  <si>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</si>
  <si>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</si>
  <si>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</si>
  <si>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</si>
  <si>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</si>
  <si>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</si>
  <si>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</si>
  <si>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</si>
  <si>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</si>
  <si>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</si>
  <si>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</si>
  <si>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</si>
  <si>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</si>
  <si>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</si>
  <si>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</si>
  <si>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</si>
  <si>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</si>
  <si>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</si>
  <si>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</si>
  <si>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</si>
  <si>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</si>
  <si>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</si>
  <si>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</si>
  <si>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</si>
  <si>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</si>
  <si>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</si>
  <si>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</si>
  <si>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</si>
  <si>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</si>
  <si>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</si>
  <si>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</si>
  <si>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</si>
  <si>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</si>
  <si>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</si>
  <si>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</si>
  <si>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</si>
  <si>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</si>
  <si>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</si>
  <si>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</si>
  <si>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</si>
  <si>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</si>
  <si>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</si>
  <si>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</si>
  <si>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</si>
  <si>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</si>
  <si>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</si>
  <si>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</si>
  <si>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</si>
  <si>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</si>
  <si>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</si>
  <si>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</si>
  <si>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</si>
  <si>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</si>
  <si>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</si>
  <si>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</si>
  <si>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</si>
  <si>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</si>
  <si>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</si>
  <si>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</si>
  <si>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</si>
  <si>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</si>
  <si>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</si>
  <si>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</si>
  <si>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</si>
  <si>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</si>
  <si>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</si>
  <si>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</si>
  <si>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</si>
  <si>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</si>
  <si>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</si>
  <si>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</si>
  <si>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</si>
  <si>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</si>
  <si>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</si>
  <si>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</si>
  <si>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</si>
  <si>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</si>
  <si>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</si>
  <si>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</si>
  <si>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</si>
  <si>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</si>
  <si>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</si>
  <si>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</si>
  <si>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</si>
  <si>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</si>
  <si>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</si>
  <si>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</si>
  <si>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</si>
  <si>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</si>
  <si>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</si>
  <si>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</si>
  <si>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</si>
  <si>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</si>
  <si>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</si>
  <si>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</si>
  <si>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</si>
  <si>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</si>
  <si>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</si>
  <si>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</si>
  <si>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</si>
  <si>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</si>
  <si>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</si>
  <si>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</si>
  <si>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</si>
  <si>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</si>
  <si>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</si>
  <si>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</si>
  <si>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</si>
  <si>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</si>
  <si>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</si>
  <si>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</si>
  <si>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</si>
  <si>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</si>
  <si>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</si>
  <si>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</si>
  <si>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</si>
  <si>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</si>
  <si>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</si>
  <si>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</si>
  <si>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</si>
  <si>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</si>
  <si>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</si>
  <si>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</si>
  <si>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</si>
  <si>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</si>
  <si>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</si>
  <si>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</si>
  <si>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</si>
  <si>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</si>
  <si>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</si>
  <si>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</si>
  <si>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</si>
  <si>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</si>
  <si>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</si>
  <si>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</si>
  <si>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</si>
  <si>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</si>
  <si>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</si>
  <si>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</si>
  <si>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</si>
  <si>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</si>
  <si>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</si>
  <si>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</si>
  <si>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</si>
  <si>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</si>
  <si>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</si>
  <si>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</si>
  <si>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</si>
  <si>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</si>
  <si>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</si>
  <si>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</si>
  <si>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</si>
  <si>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</si>
  <si>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</si>
  <si>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</si>
  <si>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</si>
  <si>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</si>
  <si>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</si>
  <si>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</si>
  <si>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</si>
  <si>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</si>
  <si>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</si>
  <si>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</si>
  <si>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</si>
  <si>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</si>
  <si>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</si>
  <si>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</si>
  <si>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</si>
  <si>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</si>
  <si>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</si>
  <si>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</si>
  <si>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</si>
  <si>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</si>
  <si>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</si>
  <si>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</si>
  <si>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</si>
  <si>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</si>
  <si>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</si>
  <si>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</si>
  <si>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</si>
  <si>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</si>
  <si>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</si>
  <si>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</si>
  <si>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</si>
  <si>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</si>
  <si>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</si>
  <si>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</si>
  <si>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</si>
  <si>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</si>
  <si>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</si>
  <si>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</si>
  <si>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</si>
  <si>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</si>
  <si>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</si>
  <si>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</si>
  <si>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</si>
  <si>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</si>
  <si>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</si>
  <si>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</si>
  <si>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</si>
  <si>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</si>
  <si>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</si>
  <si>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</si>
  <si>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</si>
  <si>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</si>
  <si>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</si>
  <si>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</si>
  <si>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</si>
  <si>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</si>
  <si>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</si>
  <si>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</si>
  <si>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</si>
  <si>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</si>
  <si>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</si>
  <si>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</si>
  <si>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</si>
  <si>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</si>
  <si>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</si>
  <si>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</si>
  <si>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</si>
  <si>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</si>
  <si>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</si>
  <si>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</si>
  <si>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</si>
  <si>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</si>
  <si>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</si>
  <si>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</si>
  <si>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</si>
  <si>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</si>
  <si>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</si>
  <si>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</si>
  <si>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</si>
  <si>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</si>
  <si>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</si>
  <si>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</si>
  <si>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</si>
  <si>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</si>
  <si>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</si>
  <si>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</si>
  <si>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</si>
  <si>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</si>
  <si>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</si>
  <si>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</si>
  <si>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</si>
  <si>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</si>
  <si>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</si>
  <si>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</si>
  <si>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</si>
  <si>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</si>
  <si>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</si>
  <si>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</si>
  <si>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</si>
  <si>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</si>
  <si>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</si>
  <si>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</si>
  <si>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</si>
  <si>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</si>
  <si>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</si>
  <si>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</si>
  <si>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</si>
  <si>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</si>
  <si>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</si>
  <si>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</si>
  <si>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</si>
  <si>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</si>
  <si>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</si>
  <si>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</si>
  <si>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</si>
  <si>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</si>
  <si>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</si>
  <si>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</si>
  <si>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</si>
  <si>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</si>
  <si>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</si>
  <si>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</si>
  <si>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</si>
  <si>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</si>
  <si>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</si>
  <si>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</si>
  <si>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</si>
  <si>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</si>
  <si>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</si>
  <si>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</si>
  <si>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</si>
  <si>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</si>
  <si>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</si>
  <si>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</si>
  <si>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</si>
  <si>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</si>
  <si>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</si>
  <si>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</si>
  <si>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</si>
  <si>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</si>
  <si>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</si>
  <si>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</si>
  <si>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</si>
  <si>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</si>
  <si>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</si>
  <si>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</si>
  <si>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</si>
  <si>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</si>
  <si>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</si>
  <si>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</si>
  <si>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</si>
  <si>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</si>
  <si>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</si>
  <si>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</si>
  <si>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</si>
  <si>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</si>
  <si>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</si>
  <si>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</si>
  <si>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</si>
  <si>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</si>
  <si>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</si>
  <si>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</si>
  <si>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</si>
  <si>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</si>
  <si>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</si>
  <si>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</si>
  <si>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</si>
  <si>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</si>
  <si>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</si>
  <si>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</si>
  <si>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</si>
  <si>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</si>
  <si>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</si>
  <si>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</si>
  <si>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</si>
  <si>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</si>
  <si>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</si>
  <si>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</si>
  <si>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</si>
  <si>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</si>
  <si>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</si>
  <si>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</si>
  <si>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</si>
  <si>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</si>
  <si>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</si>
  <si>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</si>
  <si>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</si>
  <si>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</si>
  <si>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</si>
  <si>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</si>
  <si>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</si>
  <si>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</si>
  <si>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</si>
  <si>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</si>
  <si>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</si>
  <si>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</si>
  <si>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</si>
  <si>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</si>
  <si>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</si>
  <si>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</si>
  <si>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</si>
  <si>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</si>
  <si>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</si>
  <si>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</si>
  <si>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</si>
  <si>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</si>
  <si>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</si>
  <si>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</si>
  <si>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</si>
  <si>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</si>
  <si>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</si>
  <si>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</si>
  <si>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</si>
  <si>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</si>
  <si>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</si>
  <si>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</si>
  <si>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</si>
  <si>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</si>
  <si>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</si>
  <si>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</si>
  <si>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</si>
  <si>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</si>
  <si>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</si>
  <si>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</si>
  <si>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</si>
  <si>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</si>
  <si>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</si>
  <si>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</si>
  <si>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</si>
  <si>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</si>
  <si>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</si>
  <si>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</si>
  <si>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</si>
  <si>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</si>
  <si>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</si>
  <si>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</si>
  <si>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</si>
  <si>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</si>
  <si>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</si>
  <si>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</si>
  <si>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</si>
  <si>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</si>
  <si>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</si>
  <si>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</si>
  <si>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</si>
  <si>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</si>
  <si>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</si>
  <si>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</si>
  <si>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</si>
  <si>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</si>
  <si>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</si>
  <si>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</si>
  <si>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</si>
  <si>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</si>
  <si>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</si>
  <si>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</si>
  <si>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</si>
  <si>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</si>
  <si>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</si>
  <si>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</si>
  <si>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</si>
  <si>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</si>
  <si>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</si>
  <si>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</si>
  <si>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</si>
  <si>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</si>
  <si>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</si>
  <si>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</si>
  <si>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</si>
  <si>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</si>
  <si>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</si>
  <si>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</si>
  <si>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</si>
  <si>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</si>
  <si>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</si>
  <si>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</si>
  <si>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</si>
  <si>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</si>
  <si>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</si>
  <si>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</si>
  <si>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</si>
  <si>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</si>
  <si>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</si>
  <si>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</si>
  <si>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</si>
  <si>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</si>
  <si>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</si>
  <si>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</si>
  <si>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</si>
  <si>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</si>
  <si>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</si>
  <si>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</si>
  <si>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</si>
  <si>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</si>
  <si>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</si>
  <si>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</si>
  <si>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</si>
  <si>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</si>
  <si>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</si>
  <si>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</si>
  <si>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</si>
  <si>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</si>
  <si>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</si>
  <si>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</si>
  <si>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</si>
  <si>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</si>
  <si>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</si>
  <si>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</si>
  <si>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</si>
  <si>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</si>
  <si>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</si>
  <si>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</si>
  <si>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</si>
  <si>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</si>
  <si>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</si>
  <si>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</si>
  <si>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</si>
  <si>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</si>
  <si>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</si>
  <si>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</si>
  <si>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</si>
  <si>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</si>
  <si>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</si>
  <si>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</si>
  <si>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</si>
  <si>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</si>
  <si>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</si>
  <si>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</si>
  <si>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</si>
  <si>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</si>
  <si>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</si>
  <si>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</si>
  <si>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</si>
  <si>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</si>
  <si>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</si>
  <si>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</si>
  <si>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</si>
  <si>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</si>
  <si>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</si>
  <si>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</si>
  <si>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</si>
  <si>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</si>
  <si>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</si>
  <si>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</si>
  <si>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</si>
  <si>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</si>
  <si>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</si>
  <si>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</si>
  <si>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</si>
  <si>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</si>
  <si>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</si>
  <si>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</si>
  <si>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</si>
  <si>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</si>
  <si>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</si>
  <si>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</si>
  <si>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</si>
  <si>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</si>
  <si>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</si>
  <si>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</si>
  <si>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</si>
  <si>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</si>
  <si>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</si>
  <si>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</si>
  <si>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</si>
  <si>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</si>
  <si>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</si>
  <si>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</si>
  <si>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</si>
  <si>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</si>
  <si>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</si>
  <si>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</si>
  <si>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</si>
  <si>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</si>
  <si>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</si>
  <si>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</si>
  <si>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</si>
  <si>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</si>
  <si>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</si>
  <si>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</si>
  <si>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</si>
  <si>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</si>
  <si>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</si>
  <si>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</si>
  <si>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</si>
  <si>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</si>
  <si>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</si>
  <si>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</si>
  <si>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</si>
  <si>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</si>
  <si>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</si>
  <si>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</si>
  <si>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</si>
  <si>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</si>
  <si>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</si>
  <si>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</si>
  <si>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</si>
  <si>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</si>
  <si>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</si>
  <si>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</si>
  <si>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</si>
  <si>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</si>
  <si>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</si>
  <si>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</si>
  <si>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</si>
  <si>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</si>
  <si>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</si>
  <si>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</si>
  <si>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</si>
  <si>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</si>
  <si>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</si>
  <si>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</si>
  <si>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</si>
  <si>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</si>
  <si>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</si>
  <si>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</si>
  <si>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</si>
  <si>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</si>
  <si>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</si>
  <si>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</si>
  <si>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</si>
  <si>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</si>
  <si>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</si>
  <si>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</si>
  <si>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</si>
  <si>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</si>
  <si>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</si>
  <si>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</si>
  <si>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</si>
  <si>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</si>
  <si>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</si>
  <si>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</si>
  <si>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</si>
  <si>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</si>
  <si>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</si>
  <si>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</si>
  <si>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</si>
  <si>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</si>
  <si>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</si>
  <si>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</si>
  <si>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</si>
  <si>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</si>
  <si>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</si>
  <si>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</si>
  <si>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</si>
  <si>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</si>
  <si>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</si>
  <si>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</si>
  <si>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</si>
  <si>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</si>
  <si>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</si>
  <si>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</si>
  <si>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</si>
  <si>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</si>
  <si>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</si>
  <si>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</si>
  <si>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</si>
  <si>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</si>
  <si>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</si>
  <si>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</si>
  <si>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</si>
  <si>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</si>
  <si>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</si>
  <si>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</si>
  <si>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</si>
  <si>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</si>
  <si>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</si>
  <si>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</si>
  <si>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</si>
  <si>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</si>
  <si>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</si>
  <si>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</si>
  <si>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</si>
  <si>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</si>
  <si>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</si>
  <si>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</si>
  <si>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</si>
  <si>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</si>
  <si>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</si>
  <si>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</si>
  <si>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</si>
  <si>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</si>
  <si>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</si>
  <si>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</si>
  <si>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</si>
  <si>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</si>
  <si>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</si>
  <si>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</si>
  <si>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</si>
  <si>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</si>
  <si>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</si>
  <si>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</si>
  <si>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</si>
  <si>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</si>
  <si>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</si>
  <si>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</si>
  <si>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</si>
  <si>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</si>
  <si>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</si>
  <si>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</si>
  <si>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</si>
  <si>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</si>
  <si>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</si>
  <si>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</si>
  <si>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</si>
  <si>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</si>
  <si>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</si>
  <si>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</si>
  <si>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</si>
  <si>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</si>
  <si>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</si>
  <si>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</si>
  <si>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</si>
  <si>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</si>
  <si>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</si>
  <si>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</si>
  <si>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</si>
  <si>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</si>
  <si>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</si>
  <si>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</si>
  <si>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</si>
  <si>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</si>
  <si>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</si>
  <si>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</si>
  <si>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</si>
  <si>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</si>
  <si>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</si>
  <si>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</si>
  <si>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</si>
  <si>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</si>
  <si>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</si>
  <si>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</si>
  <si>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</si>
  <si>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</si>
  <si>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</si>
  <si>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</si>
  <si>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</si>
  <si>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</si>
  <si>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</si>
  <si>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</si>
  <si>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</si>
  <si>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</si>
  <si>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</si>
  <si>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</si>
  <si>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</si>
  <si>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</si>
  <si>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</si>
  <si>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</si>
  <si>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</si>
  <si>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</si>
  <si>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</si>
  <si>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</si>
  <si>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</si>
  <si>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</si>
  <si>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</si>
  <si>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</si>
  <si>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</si>
  <si>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</si>
  <si>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</si>
  <si>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</si>
  <si>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</si>
  <si>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</si>
  <si>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</si>
  <si>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</si>
  <si>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</si>
  <si>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</si>
  <si>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</si>
  <si>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</si>
  <si>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</si>
  <si>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</si>
  <si>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</si>
  <si>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</si>
  <si>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</si>
  <si>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</si>
  <si>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</si>
  <si>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</si>
  <si>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</si>
  <si>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</si>
  <si>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</si>
  <si>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</si>
  <si>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</si>
  <si>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</si>
  <si>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</si>
  <si>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</si>
  <si>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</si>
  <si>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</si>
  <si>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</si>
  <si>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</si>
  <si>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</si>
  <si>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</si>
  <si>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</si>
  <si>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</si>
  <si>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</si>
  <si>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</si>
  <si>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</si>
  <si>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</si>
  <si>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</si>
  <si>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</si>
  <si>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</si>
  <si>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</si>
  <si>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</si>
  <si>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</si>
  <si>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</si>
  <si>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</si>
  <si>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</si>
  <si>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</si>
  <si>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</si>
  <si>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</si>
  <si>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</si>
  <si>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</si>
  <si>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</si>
  <si>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</si>
  <si>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</si>
  <si>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</si>
  <si>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</si>
  <si>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</si>
  <si>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</si>
  <si>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</si>
  <si>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</si>
  <si>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</si>
  <si>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</si>
  <si>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</si>
  <si>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</si>
  <si>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</si>
  <si>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</si>
  <si>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</si>
  <si>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</si>
  <si>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</si>
  <si>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</si>
  <si>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</si>
  <si>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</si>
  <si>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</si>
  <si>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</si>
  <si>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</si>
  <si>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</si>
  <si>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</si>
  <si>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</si>
  <si>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</si>
  <si>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</si>
  <si>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</si>
  <si>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</si>
  <si>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</si>
  <si>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</si>
  <si>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</si>
  <si>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</si>
  <si>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</si>
  <si>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</si>
  <si>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</si>
  <si>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</si>
  <si>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</si>
  <si>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</si>
  <si>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</si>
  <si>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</si>
  <si>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</si>
  <si>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</si>
  <si>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</si>
  <si>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</si>
  <si>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</si>
  <si>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</si>
  <si>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</si>
  <si>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</si>
  <si>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</si>
  <si>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</si>
  <si>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</si>
  <si>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</si>
  <si>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</si>
  <si>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</si>
  <si>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</si>
  <si>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</si>
  <si>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</si>
  <si>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</si>
  <si>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</si>
  <si>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</si>
  <si>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</si>
  <si>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</si>
  <si>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</si>
  <si>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</si>
  <si>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</si>
  <si>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</si>
  <si>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</si>
  <si>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</si>
  <si>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</si>
  <si>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</si>
  <si>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</si>
  <si>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</si>
  <si>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</si>
  <si>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</si>
  <si>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</si>
  <si>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</si>
  <si>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</si>
  <si>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</si>
  <si>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</si>
  <si>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</si>
  <si>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</si>
  <si>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</si>
  <si>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</si>
  <si>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</si>
  <si>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</si>
  <si>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</si>
  <si>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</si>
  <si>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</si>
  <si>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</si>
  <si>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</si>
  <si>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</si>
  <si>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</si>
  <si>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</si>
  <si>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</si>
  <si>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</si>
  <si>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</si>
  <si>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</si>
  <si>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</si>
  <si>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</si>
  <si>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</si>
  <si>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</si>
  <si>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</si>
  <si>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</si>
  <si>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</si>
  <si>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</si>
  <si>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</si>
  <si>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</si>
  <si>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</si>
  <si>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</si>
  <si>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</si>
  <si>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</si>
  <si>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</si>
  <si>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</si>
  <si>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</si>
  <si>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</si>
  <si>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</si>
  <si>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</si>
  <si>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</si>
  <si>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</si>
  <si>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</si>
  <si>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</si>
  <si>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</si>
  <si>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</si>
  <si>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</si>
  <si>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</si>
  <si>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</si>
  <si>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</si>
  <si>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</si>
  <si>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</si>
  <si>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</si>
  <si>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</si>
  <si>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</si>
  <si>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</si>
  <si>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</si>
  <si>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</si>
  <si>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</si>
  <si>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</si>
  <si>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</si>
  <si>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</si>
  <si>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</si>
  <si>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</si>
  <si>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</si>
  <si>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</si>
  <si>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</si>
  <si>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</si>
  <si>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</si>
  <si>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</si>
  <si>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</si>
  <si>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</si>
  <si>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</si>
  <si>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</si>
  <si>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</si>
  <si>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</si>
  <si>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</si>
  <si>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</si>
  <si>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</si>
  <si>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</si>
  <si>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</si>
  <si>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</si>
  <si>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</si>
  <si>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</si>
  <si>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</si>
  <si>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</si>
  <si>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</si>
  <si>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</si>
  <si>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</si>
  <si>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</si>
  <si>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</si>
  <si>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</si>
  <si>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</si>
  <si>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</si>
  <si>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</si>
  <si>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</si>
  <si>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</si>
  <si>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</si>
  <si>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</si>
  <si>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</si>
  <si>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</si>
  <si>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</si>
  <si>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</si>
  <si>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</si>
  <si>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</si>
  <si>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</si>
  <si>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</si>
  <si>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</si>
  <si>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</si>
  <si>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</si>
  <si>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</si>
  <si>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</si>
  <si>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</si>
  <si>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</si>
  <si>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</si>
  <si>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</si>
  <si>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</si>
  <si>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</si>
  <si>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</si>
  <si>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</si>
  <si>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</si>
  <si>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</si>
  <si>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</si>
  <si>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</si>
  <si>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</si>
  <si>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</si>
  <si>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</si>
  <si>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</si>
  <si>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</si>
  <si>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</si>
  <si>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</si>
  <si>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</si>
  <si>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</si>
  <si>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</si>
  <si>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</si>
  <si>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</si>
  <si>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</si>
  <si>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</si>
  <si>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</si>
  <si>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</si>
  <si>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</si>
  <si>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</si>
  <si>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</si>
  <si>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</si>
  <si>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</si>
  <si>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</si>
  <si>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</si>
  <si>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</si>
  <si>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</si>
  <si>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</si>
  <si>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</si>
  <si>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</si>
  <si>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</si>
  <si>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</si>
  <si>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</si>
  <si>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</si>
  <si>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</si>
  <si>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</si>
  <si>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</si>
  <si>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</si>
  <si>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</si>
  <si>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</si>
  <si>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</si>
  <si>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</si>
  <si>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</si>
  <si>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</si>
  <si>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</si>
  <si>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</si>
  <si>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</si>
  <si>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</si>
  <si>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</si>
  <si>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</si>
  <si>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</si>
  <si>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</si>
  <si>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</si>
  <si>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</si>
  <si>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</si>
  <si>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</si>
  <si>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</si>
  <si>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</si>
  <si>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</si>
  <si>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</si>
  <si>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</si>
  <si>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</si>
  <si>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</si>
  <si>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</si>
  <si>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</si>
  <si>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</si>
  <si>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</si>
  <si>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</si>
  <si>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</si>
  <si>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</si>
  <si>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</si>
  <si>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</si>
  <si>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</si>
  <si>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</si>
  <si>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</si>
  <si>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</si>
  <si>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</si>
  <si>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</si>
  <si>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</si>
  <si>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</si>
  <si>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</si>
  <si>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</si>
  <si>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</si>
  <si>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</si>
  <si>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</si>
  <si>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</si>
  <si>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</si>
  <si>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</si>
  <si>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</si>
  <si>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</si>
  <si>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</si>
  <si>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</si>
  <si>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</si>
  <si>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</si>
  <si>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</si>
  <si>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</si>
  <si>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</si>
  <si>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</si>
  <si>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</si>
  <si>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</si>
  <si>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</si>
  <si>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</si>
  <si>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</si>
  <si>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</si>
  <si>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</si>
  <si>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</si>
  <si>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</si>
  <si>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</si>
  <si>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</si>
  <si>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</si>
  <si>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</si>
  <si>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</si>
  <si>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</si>
  <si>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</si>
  <si>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</si>
  <si>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</si>
  <si>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</si>
  <si>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</si>
  <si>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</si>
  <si>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</si>
  <si>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</si>
  <si>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</si>
  <si>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</si>
  <si>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</si>
  <si>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</si>
  <si>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</si>
  <si>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</si>
  <si>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</si>
  <si>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</si>
  <si>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</si>
  <si>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</si>
  <si>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</si>
  <si>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</si>
  <si>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</si>
  <si>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</si>
  <si>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</si>
  <si>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</si>
  <si>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</si>
  <si>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</si>
  <si>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</si>
  <si>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</si>
  <si>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</si>
  <si>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</si>
  <si>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</si>
  <si>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</si>
  <si>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</si>
  <si>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</si>
  <si>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</si>
  <si>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</si>
  <si>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</si>
  <si>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</si>
  <si>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</si>
  <si>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</si>
  <si>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</si>
  <si>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</si>
  <si>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</si>
  <si>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</si>
  <si>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</si>
  <si>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</si>
  <si>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</si>
  <si>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</si>
  <si>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</si>
  <si>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</si>
  <si>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</si>
  <si>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</si>
  <si>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</si>
  <si>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</si>
  <si>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</si>
  <si>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</si>
  <si>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</si>
  <si>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</si>
  <si>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</si>
  <si>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</si>
  <si>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</si>
  <si>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</si>
  <si>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</si>
  <si>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</si>
  <si>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</si>
  <si>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</si>
  <si>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</si>
  <si>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</si>
  <si>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</si>
  <si>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</si>
  <si>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</si>
  <si>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</si>
  <si>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</si>
  <si>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</si>
  <si>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</si>
  <si>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</si>
  <si>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</si>
  <si>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</si>
  <si>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</si>
  <si>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</si>
  <si>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</si>
  <si>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</si>
  <si>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</si>
  <si>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</si>
  <si>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</si>
  <si>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</si>
  <si>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</si>
  <si>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</si>
  <si>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</si>
  <si>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</si>
  <si>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</si>
  <si>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</si>
  <si>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</si>
  <si>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</si>
  <si>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</si>
  <si>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</si>
  <si>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</si>
  <si>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</si>
  <si>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</si>
  <si>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</si>
  <si>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</si>
  <si>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</si>
  <si>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</si>
  <si>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</si>
  <si>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</si>
  <si>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</si>
  <si>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</si>
  <si>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</si>
  <si>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</si>
  <si>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</si>
  <si>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</si>
  <si>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</si>
  <si>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</si>
  <si>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</si>
  <si>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</si>
  <si>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</si>
  <si>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</si>
  <si>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</si>
  <si>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</si>
  <si>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</si>
  <si>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</si>
  <si>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</si>
  <si>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</si>
  <si>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</si>
  <si>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</si>
  <si>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</si>
  <si>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</si>
  <si>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</si>
  <si>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</si>
  <si>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</si>
  <si>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</si>
  <si>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</si>
  <si>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</si>
  <si>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</si>
  <si>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</si>
  <si>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</si>
  <si>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</si>
  <si>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</si>
  <si>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</si>
  <si>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</si>
  <si>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</si>
  <si>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</si>
  <si>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</si>
  <si>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</si>
  <si>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</si>
  <si>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</si>
  <si>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</si>
  <si>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</si>
  <si>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</si>
  <si>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</si>
  <si>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</si>
  <si>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</si>
  <si>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</si>
  <si>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</si>
  <si>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</si>
  <si>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</si>
  <si>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</si>
  <si>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</si>
  <si>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</si>
  <si>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</si>
  <si>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</si>
  <si>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</si>
  <si>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</si>
  <si>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</si>
  <si>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</si>
  <si>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</si>
  <si>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</si>
  <si>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</si>
  <si>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</si>
  <si>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</si>
  <si>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</si>
  <si>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</si>
  <si>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</si>
  <si>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</si>
  <si>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</si>
  <si>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</si>
  <si>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</si>
  <si>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</si>
  <si>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</si>
  <si>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</si>
  <si>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</si>
  <si>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</si>
  <si>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</si>
  <si>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</si>
  <si>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</si>
  <si>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</si>
  <si>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</si>
  <si>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</si>
  <si>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</si>
  <si>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</si>
  <si>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</si>
  <si>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</si>
  <si>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</si>
  <si>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</si>
  <si>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</si>
  <si>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</si>
  <si>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</si>
  <si>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</si>
  <si>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</si>
  <si>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</si>
  <si>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</si>
  <si>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</si>
  <si>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</si>
  <si>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</si>
  <si>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</si>
  <si>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</si>
  <si>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</si>
  <si>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</si>
  <si>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</si>
  <si>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</si>
  <si>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</si>
  <si>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</si>
  <si>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</si>
  <si>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</si>
  <si>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</si>
  <si>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</si>
  <si>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</si>
  <si>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</si>
  <si>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</si>
  <si>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</si>
  <si>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</si>
  <si>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</si>
  <si>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</si>
  <si>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</si>
  <si>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</si>
  <si>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</si>
  <si>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</si>
  <si>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</si>
  <si>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</si>
  <si>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</si>
  <si>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</si>
  <si>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</si>
  <si>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</si>
  <si>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</si>
  <si>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</si>
  <si>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</si>
  <si>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</si>
  <si>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</si>
  <si>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</si>
  <si>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</si>
  <si>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</si>
  <si>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</si>
  <si>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</si>
  <si>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</si>
  <si>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</si>
  <si>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</si>
  <si>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</si>
  <si>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</si>
  <si>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</si>
  <si>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</si>
  <si>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</si>
  <si>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</si>
  <si>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</si>
  <si>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</si>
  <si>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</si>
  <si>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</si>
  <si>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</si>
  <si>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</si>
  <si>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</si>
  <si>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</si>
  <si>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</si>
  <si>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</si>
  <si>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</si>
  <si>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</si>
  <si>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</si>
  <si>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</si>
  <si>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</si>
  <si>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</si>
  <si>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</si>
  <si>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</si>
  <si>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</si>
  <si>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</si>
  <si>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</si>
  <si>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</si>
  <si>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</si>
  <si>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</si>
  <si>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</si>
  <si>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</si>
  <si>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</si>
  <si>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</si>
  <si>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</si>
  <si>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</si>
  <si>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</si>
  <si>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</si>
  <si>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</si>
  <si>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</si>
  <si>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</si>
  <si>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</si>
  <si>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</si>
  <si>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</si>
  <si>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</si>
  <si>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</si>
  <si>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</si>
  <si>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</si>
  <si>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</si>
  <si>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</si>
  <si>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</si>
  <si>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</si>
  <si>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</si>
  <si>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</si>
  <si>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</si>
  <si>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</si>
  <si>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</si>
  <si>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</si>
  <si>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</si>
  <si>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</si>
  <si>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</si>
  <si>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</si>
  <si>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</si>
  <si>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</si>
  <si>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</si>
  <si>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</si>
  <si>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</si>
  <si>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</si>
  <si>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</si>
  <si>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</si>
  <si>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</si>
  <si>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</si>
  <si>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</si>
  <si>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</si>
  <si>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</si>
  <si>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</si>
  <si>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</si>
  <si>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</si>
  <si>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</si>
  <si>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</si>
  <si>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</si>
  <si>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</si>
  <si>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</si>
  <si>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</si>
  <si>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</si>
  <si>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</si>
  <si>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</si>
  <si>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</si>
  <si>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</si>
  <si>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</si>
  <si>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</si>
  <si>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</si>
  <si>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</si>
  <si>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</si>
  <si>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</si>
  <si>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</si>
  <si>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</si>
  <si>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</si>
  <si>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</si>
  <si>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</si>
  <si>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</si>
  <si>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</si>
  <si>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</si>
  <si>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</si>
  <si>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</si>
  <si>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</si>
  <si>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</si>
  <si>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</si>
  <si>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</si>
  <si>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</si>
  <si>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</si>
  <si>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</si>
  <si>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</si>
  <si>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</si>
  <si>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</si>
  <si>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</si>
  <si>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</si>
  <si>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</si>
  <si>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</si>
  <si>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</si>
  <si>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</si>
  <si>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</si>
  <si>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</si>
  <si>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</si>
  <si>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</si>
  <si>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</si>
  <si>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</si>
  <si>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</si>
  <si>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</si>
  <si>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</si>
  <si>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</si>
  <si>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</si>
  <si>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</si>
  <si>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</si>
  <si>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</si>
  <si>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</si>
  <si>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</si>
  <si>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</si>
  <si>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</si>
  <si>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</si>
  <si>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</si>
  <si>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</si>
  <si>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</si>
  <si>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</si>
  <si>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</si>
  <si>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</si>
  <si>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</si>
  <si>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</si>
  <si>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</si>
  <si>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</si>
  <si>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</si>
  <si>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</si>
  <si>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</si>
  <si>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</si>
  <si>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</si>
  <si>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</si>
  <si>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</si>
  <si>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</si>
  <si>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</si>
  <si>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</si>
  <si>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</si>
  <si>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</si>
  <si>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</si>
  <si>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</si>
  <si>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</si>
  <si>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</si>
  <si>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</si>
  <si>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</si>
  <si>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</si>
  <si>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</si>
  <si>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</si>
  <si>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</si>
  <si>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</si>
  <si>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</si>
  <si>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</si>
  <si>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</si>
  <si>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</si>
  <si>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</si>
  <si>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</si>
  <si>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</si>
  <si>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</si>
  <si>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</si>
  <si>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</si>
  <si>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</si>
  <si>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</si>
  <si>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</si>
  <si>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</si>
  <si>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</si>
  <si>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</si>
  <si>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</si>
  <si>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</si>
  <si>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</si>
  <si>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</si>
  <si>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</si>
  <si>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</si>
  <si>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</si>
  <si>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</si>
  <si>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</si>
  <si>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</si>
  <si>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</si>
  <si>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</si>
  <si>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</si>
  <si>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</si>
  <si>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</si>
  <si>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</si>
  <si>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</si>
  <si>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</si>
  <si>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</si>
  <si>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</si>
  <si>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</si>
  <si>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</si>
  <si>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</si>
  <si>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</si>
  <si>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</si>
  <si>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</si>
  <si>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</si>
  <si>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</si>
  <si>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</si>
  <si>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</si>
  <si>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</si>
  <si>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</si>
  <si>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</si>
  <si>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</si>
  <si>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</si>
  <si>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</si>
  <si>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</si>
  <si>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</si>
  <si>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</si>
  <si>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</si>
  <si>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</si>
  <si>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</si>
  <si>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</si>
  <si>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</si>
  <si>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</si>
  <si>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</si>
  <si>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</si>
  <si>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</si>
  <si>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</si>
  <si>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</si>
  <si>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</si>
  <si>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</si>
  <si>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</si>
  <si>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</si>
  <si>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</si>
  <si>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</si>
  <si>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</si>
  <si>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</si>
  <si>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</si>
  <si>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</si>
  <si>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</si>
  <si>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</si>
  <si>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</si>
  <si>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</si>
  <si>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</si>
  <si>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</si>
  <si>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</si>
  <si>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</si>
  <si>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</si>
  <si>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</si>
  <si>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</si>
  <si>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</si>
  <si>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</si>
  <si>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</si>
  <si>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</si>
  <si>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</si>
  <si>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</si>
  <si>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</si>
  <si>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</si>
  <si>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</si>
  <si>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</si>
  <si>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</si>
  <si>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</si>
  <si>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</si>
  <si>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</si>
  <si>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</si>
  <si>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</si>
  <si>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</si>
  <si>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</si>
  <si>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</si>
  <si>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</si>
  <si>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</si>
  <si>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</si>
  <si>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</si>
  <si>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</si>
  <si>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</si>
  <si>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</si>
  <si>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</si>
  <si>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</si>
  <si>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</si>
  <si>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</si>
  <si>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</si>
  <si>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</si>
  <si>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</si>
  <si>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</si>
  <si>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</si>
  <si>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</si>
  <si>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</si>
  <si>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</si>
  <si>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</si>
  <si>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</si>
  <si>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</si>
  <si>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</si>
  <si>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</si>
  <si>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</si>
  <si>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</si>
  <si>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</si>
  <si>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</si>
  <si>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</si>
  <si>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</si>
  <si>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</si>
  <si>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</si>
  <si>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</si>
  <si>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</si>
  <si>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</si>
  <si>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</si>
  <si>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</si>
  <si>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</si>
  <si>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</si>
  <si>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</si>
  <si>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</si>
  <si>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</si>
  <si>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</si>
  <si>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</si>
  <si>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</si>
  <si>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</si>
  <si>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</si>
  <si>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</si>
  <si>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</si>
  <si>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</si>
  <si>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</si>
  <si>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</si>
  <si>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</si>
  <si>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</si>
  <si>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</si>
  <si>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</si>
  <si>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</si>
  <si>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</si>
  <si>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</si>
  <si>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</si>
  <si>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</si>
  <si>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</si>
  <si>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</si>
  <si>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</si>
  <si>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</si>
  <si>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</si>
  <si>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</si>
  <si>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</si>
  <si>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</si>
  <si>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</si>
  <si>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</si>
  <si>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</si>
  <si>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</si>
  <si>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</si>
  <si>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</si>
  <si>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</si>
  <si>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</si>
  <si>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</si>
  <si>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</si>
  <si>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</si>
  <si>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</si>
  <si>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</si>
  <si>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</si>
  <si>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</si>
  <si>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</si>
  <si>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</si>
  <si>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</si>
  <si>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</si>
  <si>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</si>
  <si>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</si>
  <si>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</si>
  <si>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</si>
  <si>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</si>
  <si>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</si>
  <si>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</si>
  <si>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</si>
  <si>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</si>
  <si>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</si>
  <si>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</si>
  <si>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</si>
  <si>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</si>
  <si>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</si>
  <si>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</si>
  <si>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</si>
  <si>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</si>
  <si>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</si>
  <si>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</si>
  <si>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</si>
  <si>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</si>
  <si>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</si>
  <si>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</si>
  <si>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</si>
  <si>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</si>
  <si>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</si>
  <si>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</si>
  <si>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</si>
  <si>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</si>
  <si>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</si>
  <si>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</si>
  <si>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</si>
  <si>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</si>
  <si>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</si>
  <si>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</si>
  <si>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</si>
  <si>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</si>
  <si>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</si>
  <si>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</si>
  <si>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</si>
  <si>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</si>
  <si>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</si>
  <si>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</si>
  <si>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</si>
  <si>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</si>
  <si>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</si>
  <si>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</si>
  <si>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</si>
  <si>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</si>
  <si>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</si>
  <si>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</si>
  <si>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</si>
  <si>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</si>
  <si>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</si>
  <si>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</si>
  <si>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</si>
  <si>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</si>
  <si>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</si>
  <si>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</si>
  <si>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</si>
  <si>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</si>
  <si>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</si>
  <si>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</si>
  <si>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</si>
  <si>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</si>
  <si>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</si>
  <si>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</si>
  <si>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</si>
  <si>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</si>
  <si>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</si>
  <si>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</si>
  <si>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</si>
  <si>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</si>
  <si>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</si>
  <si>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</si>
  <si>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</si>
  <si>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</si>
  <si>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</si>
  <si>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</si>
  <si>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</si>
  <si>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</si>
  <si>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</si>
  <si>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</si>
  <si>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</si>
  <si>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</si>
  <si>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</si>
  <si>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</si>
  <si>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</si>
  <si>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</si>
  <si>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</si>
  <si>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</si>
  <si>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</si>
  <si>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</si>
  <si>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</si>
  <si>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</si>
  <si>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</si>
  <si>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</si>
  <si>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</si>
  <si>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</si>
  <si>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</si>
  <si>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</si>
  <si>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</si>
  <si>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</si>
  <si>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</si>
  <si>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</si>
  <si>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</si>
  <si>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</si>
  <si>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</si>
  <si>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</si>
  <si>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</si>
  <si>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</si>
  <si>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</si>
  <si>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</si>
  <si>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</si>
  <si>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</si>
  <si>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</si>
  <si>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</si>
  <si>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</si>
  <si>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</si>
  <si>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</si>
  <si>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</si>
  <si>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</si>
  <si>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</si>
  <si>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</si>
  <si>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</si>
  <si>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</si>
  <si>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</si>
  <si>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</si>
  <si>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</si>
  <si>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</si>
  <si>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</si>
  <si>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</si>
  <si>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</si>
  <si>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</si>
  <si>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</si>
  <si>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</si>
  <si>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</si>
  <si>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</si>
  <si>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</si>
  <si>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</si>
  <si>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</si>
  <si>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</si>
  <si>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</si>
  <si>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</si>
  <si>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</si>
  <si>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</si>
  <si>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</si>
  <si>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</si>
  <si>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</si>
  <si>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</si>
  <si>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</si>
  <si>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</si>
  <si>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</si>
  <si>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</si>
  <si>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</si>
  <si>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</si>
  <si>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</si>
  <si>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</si>
  <si>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</si>
  <si>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</si>
  <si>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</si>
  <si>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</si>
  <si>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</si>
  <si>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</si>
  <si>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</si>
  <si>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</si>
  <si>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</si>
  <si>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</si>
  <si>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</si>
  <si>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</si>
  <si>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</si>
  <si>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</si>
  <si>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</si>
  <si>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</si>
  <si>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</si>
  <si>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</si>
  <si>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</si>
  <si>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</si>
  <si>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</si>
  <si>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</si>
  <si>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</si>
  <si>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</si>
  <si>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</si>
  <si>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</si>
  <si>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</si>
  <si>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</si>
  <si>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</si>
  <si>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</si>
  <si>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</si>
  <si>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</si>
  <si>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</si>
  <si>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</si>
  <si>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</si>
  <si>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</si>
  <si>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</si>
  <si>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</si>
  <si>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</si>
  <si>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</si>
  <si>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</si>
  <si>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</si>
  <si>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</si>
  <si>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</si>
  <si>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</si>
  <si>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</si>
  <si>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</si>
  <si>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</si>
  <si>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</si>
  <si>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</si>
  <si>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</si>
  <si>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</si>
  <si>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</si>
  <si>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</si>
  <si>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</si>
  <si>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</si>
  <si>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</si>
  <si>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</si>
  <si>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</si>
  <si>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</si>
  <si>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</si>
  <si>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</si>
  <si>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</si>
  <si>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</si>
  <si>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</si>
  <si>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</si>
  <si>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</si>
  <si>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</si>
  <si>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</si>
  <si>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</si>
  <si>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</si>
  <si>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</si>
  <si>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</si>
  <si>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</si>
  <si>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</si>
  <si>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</si>
  <si>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</si>
  <si>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</si>
  <si>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</si>
  <si>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</si>
  <si>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</si>
  <si>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</si>
  <si>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</si>
  <si>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</si>
  <si>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</si>
  <si>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</si>
  <si>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</si>
  <si>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</si>
  <si>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</si>
  <si>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</si>
  <si>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</si>
  <si>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</si>
  <si>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</si>
  <si>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</si>
  <si>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</si>
  <si>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</si>
  <si>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</si>
  <si>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</si>
  <si>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</si>
  <si>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</si>
  <si>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</si>
  <si>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</si>
  <si>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</si>
  <si>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</si>
  <si>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</si>
  <si>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</si>
  <si>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</si>
  <si>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</si>
  <si>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</si>
  <si>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</si>
  <si>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</si>
  <si>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</si>
  <si>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</si>
  <si>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</si>
  <si>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</si>
  <si>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</si>
  <si>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</si>
  <si>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</si>
  <si>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</si>
  <si>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</si>
  <si>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</si>
  <si>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</si>
  <si>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</si>
  <si>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</si>
  <si>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</si>
  <si>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</si>
  <si>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</si>
  <si>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</si>
  <si>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</si>
  <si>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</si>
  <si>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</si>
  <si>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</si>
  <si>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</si>
  <si>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</si>
  <si>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</si>
  <si>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</si>
  <si>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</si>
  <si>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</si>
  <si>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</si>
  <si>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</si>
  <si>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</si>
  <si>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</si>
  <si>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</si>
  <si>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</si>
  <si>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</si>
  <si>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</si>
  <si>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</si>
  <si>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</si>
  <si>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</si>
  <si>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</si>
  <si>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</si>
  <si>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</si>
  <si>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</si>
  <si>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</si>
  <si>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</si>
  <si>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</si>
  <si>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</si>
  <si>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</si>
  <si>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</si>
  <si>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</si>
  <si>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</si>
  <si>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</si>
  <si>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</si>
  <si>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</si>
  <si>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</si>
  <si>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</si>
  <si>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</si>
  <si>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</si>
  <si>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</si>
  <si>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</si>
  <si>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</si>
  <si>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</si>
  <si>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</si>
  <si>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</si>
  <si>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</si>
  <si>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</si>
  <si>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</si>
  <si>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</si>
  <si>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</si>
  <si>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</si>
  <si>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</si>
  <si>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</si>
  <si>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</si>
  <si>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</si>
  <si>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</si>
  <si>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</si>
  <si>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</si>
  <si>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</si>
  <si>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</si>
  <si>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</si>
  <si>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</si>
  <si>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</si>
  <si>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</si>
  <si>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</si>
  <si>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</si>
  <si>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</si>
  <si>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</si>
  <si>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</si>
  <si>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</si>
  <si>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</si>
  <si>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</si>
  <si>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</si>
  <si>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</si>
  <si>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</si>
  <si>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</si>
  <si>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</si>
  <si>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</si>
  <si>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</si>
  <si>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</si>
  <si>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</si>
  <si>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</si>
  <si>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</si>
  <si>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</si>
  <si>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</si>
  <si>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</si>
  <si>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</si>
  <si>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</si>
  <si>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</si>
  <si>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</si>
  <si>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</si>
  <si>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</si>
  <si>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</si>
  <si>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</si>
  <si>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</si>
  <si>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</si>
  <si>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</si>
  <si>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</si>
  <si>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</si>
  <si>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</si>
  <si>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</si>
  <si>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</si>
  <si>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</si>
  <si>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</si>
  <si>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</si>
  <si>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</si>
  <si>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</si>
  <si>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</si>
  <si>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</si>
  <si>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</si>
  <si>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</si>
  <si>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</si>
  <si>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</si>
  <si>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</si>
  <si>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</si>
  <si>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</si>
  <si>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</si>
  <si>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</si>
  <si>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</si>
  <si>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</si>
  <si>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</si>
  <si>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</si>
  <si>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</si>
  <si>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</si>
  <si>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</si>
  <si>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</si>
  <si>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</si>
  <si>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</si>
  <si>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</si>
  <si>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</si>
  <si>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</si>
  <si>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</si>
  <si>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</si>
  <si>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</si>
  <si>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</si>
  <si>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</si>
  <si>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</si>
  <si>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</si>
  <si>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</si>
  <si>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</si>
  <si>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</si>
  <si>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</si>
  <si>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</si>
  <si>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</si>
  <si>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</si>
  <si>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</si>
  <si>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</si>
  <si>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</si>
  <si>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</si>
  <si>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</si>
  <si>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</si>
  <si>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</si>
  <si>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</si>
  <si>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</si>
  <si>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</si>
  <si>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</si>
  <si>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</si>
  <si>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</si>
  <si>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</si>
  <si>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</si>
  <si>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</si>
  <si>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</si>
  <si>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</si>
  <si>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</si>
  <si>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</si>
  <si>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</si>
  <si>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</si>
  <si>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</si>
  <si>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</si>
  <si>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</si>
  <si>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</si>
  <si>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</si>
  <si>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</si>
  <si>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</si>
  <si>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</si>
  <si>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</si>
  <si>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</si>
  <si>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</si>
  <si>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</si>
  <si>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</si>
  <si>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</si>
  <si>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</si>
  <si>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</si>
  <si>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</si>
  <si>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</si>
  <si>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</si>
  <si>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</si>
  <si>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</si>
  <si>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</si>
  <si>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</si>
  <si>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</si>
  <si>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</si>
  <si>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</si>
  <si>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</si>
  <si>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</si>
  <si>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</si>
  <si>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</si>
  <si>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</si>
  <si>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</si>
  <si>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</si>
  <si>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</si>
  <si>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</si>
  <si>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</si>
  <si>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</si>
  <si>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</si>
  <si>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</si>
  <si>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</si>
  <si>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</si>
  <si>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</si>
  <si>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</si>
  <si>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</si>
  <si>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</si>
  <si>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</si>
  <si>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</si>
  <si>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</si>
  <si>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</si>
  <si>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</si>
  <si>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</si>
  <si>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</si>
  <si>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</si>
  <si>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</si>
  <si>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</si>
  <si>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</si>
  <si>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</si>
  <si>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</si>
  <si>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</si>
  <si>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</si>
  <si>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</si>
  <si>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</si>
  <si>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</si>
  <si>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</si>
  <si>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</si>
  <si>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</si>
  <si>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</si>
  <si>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</si>
  <si>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</si>
  <si>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</si>
  <si>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</si>
  <si>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</si>
  <si>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</si>
  <si>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</si>
  <si>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</si>
  <si>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</si>
  <si>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</si>
  <si>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</si>
  <si>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</si>
  <si>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</si>
  <si>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</si>
  <si>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</si>
  <si>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</si>
  <si>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</si>
  <si>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</si>
  <si>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</si>
  <si>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</si>
  <si>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</si>
  <si>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</si>
  <si>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</si>
  <si>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</si>
  <si>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</si>
  <si>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</si>
  <si>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</si>
  <si>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</si>
  <si>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</si>
  <si>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</si>
  <si>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</si>
  <si>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</si>
  <si>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</si>
  <si>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</si>
  <si>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</si>
  <si>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</si>
  <si>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</si>
  <si>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</si>
  <si>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</si>
  <si>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</si>
  <si>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</si>
  <si>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</si>
  <si>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</si>
  <si>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</si>
  <si>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</si>
  <si>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</si>
  <si>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</si>
  <si>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</si>
  <si>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</si>
  <si>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</si>
  <si>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</si>
  <si>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</si>
  <si>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</si>
  <si>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</si>
  <si>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</si>
  <si>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</si>
  <si>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</si>
  <si>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</si>
  <si>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</si>
  <si>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</si>
  <si>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</si>
  <si>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</si>
  <si>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</si>
  <si>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</si>
  <si>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</si>
  <si>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</si>
  <si>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</si>
  <si>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</si>
  <si>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</si>
  <si>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</si>
  <si>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</si>
  <si>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</si>
  <si>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</si>
  <si>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</si>
  <si>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</si>
  <si>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</si>
  <si>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</si>
  <si>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</si>
  <si>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</si>
  <si>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</si>
  <si>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</si>
  <si>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</si>
  <si>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</si>
  <si>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</si>
  <si>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</si>
  <si>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</si>
  <si>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</si>
  <si>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</si>
  <si>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</si>
  <si>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</si>
  <si>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</si>
  <si>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</si>
  <si>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</si>
  <si>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</si>
  <si>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</si>
  <si>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</si>
  <si>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</si>
  <si>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</si>
  <si>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</si>
  <si>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</si>
  <si>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</si>
  <si>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</si>
  <si>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</si>
  <si>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</si>
  <si>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</si>
  <si>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</si>
  <si>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</si>
  <si>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</si>
  <si>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</si>
  <si>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</si>
  <si>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</si>
  <si>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</si>
  <si>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</si>
  <si>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</si>
  <si>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</si>
  <si>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</si>
  <si>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</si>
  <si>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</si>
  <si>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</si>
  <si>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</si>
  <si>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</si>
  <si>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</si>
  <si>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</si>
  <si>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</si>
  <si>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</si>
  <si>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</si>
  <si>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</si>
  <si>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</si>
  <si>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</si>
  <si>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</si>
  <si>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</si>
  <si>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</si>
  <si>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</si>
  <si>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</si>
  <si>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</si>
  <si>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</si>
  <si>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</si>
  <si>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</si>
  <si>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</si>
  <si>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</si>
  <si>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</si>
  <si>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</si>
  <si>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</si>
  <si>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</si>
  <si>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</si>
  <si>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</si>
  <si>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</si>
  <si>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</si>
  <si>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</si>
  <si>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</si>
  <si>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</si>
  <si>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</si>
  <si>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</si>
  <si>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</si>
  <si>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</si>
  <si>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</si>
  <si>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</si>
  <si>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</si>
  <si>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</si>
  <si>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</si>
  <si>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</si>
  <si>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</si>
  <si>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</si>
  <si>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</si>
  <si>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</si>
  <si>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</si>
  <si>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</si>
  <si>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</si>
  <si>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</si>
  <si>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</si>
  <si>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</si>
  <si>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</si>
  <si>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</si>
  <si>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</si>
  <si>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</si>
  <si>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</si>
  <si>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</si>
  <si>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</si>
  <si>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</si>
  <si>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</si>
  <si>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</si>
  <si>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</si>
  <si>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</si>
  <si>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</si>
  <si>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</si>
  <si>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</si>
  <si>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</si>
  <si>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</si>
  <si>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</si>
  <si>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</si>
  <si>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</si>
  <si>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</si>
  <si>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</si>
  <si>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</si>
  <si>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</si>
  <si>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</si>
  <si>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</si>
  <si>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</si>
  <si>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</si>
  <si>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</si>
  <si>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</si>
  <si>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</si>
  <si>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</si>
  <si>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</si>
  <si>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</si>
  <si>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</si>
  <si>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</si>
  <si>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</si>
  <si>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</si>
  <si>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</si>
  <si>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</si>
  <si>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</si>
  <si>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</si>
  <si>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</si>
  <si>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</si>
  <si>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</si>
  <si>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</si>
  <si>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</si>
  <si>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</si>
  <si>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</si>
  <si>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</si>
  <si>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</si>
  <si>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</si>
  <si>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</si>
  <si>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</si>
  <si>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</si>
  <si>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</si>
  <si>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</si>
  <si>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</si>
  <si>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</si>
  <si>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</si>
  <si>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</si>
  <si>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</si>
  <si>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</si>
  <si>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</si>
  <si>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</si>
  <si>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</si>
  <si>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</si>
  <si>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</si>
  <si>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</si>
  <si>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</si>
  <si>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</si>
  <si>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</si>
  <si>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</si>
  <si>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</si>
  <si>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</si>
  <si>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</si>
  <si>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</si>
  <si>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</si>
  <si>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</si>
  <si>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</si>
  <si>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</si>
  <si>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</si>
  <si>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</si>
  <si>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</si>
  <si>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</si>
  <si>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</si>
  <si>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</si>
  <si>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</si>
  <si>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</si>
  <si>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</si>
  <si>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</si>
  <si>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</si>
  <si>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</si>
  <si>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</si>
  <si>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</si>
  <si>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</si>
  <si>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</si>
  <si>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</si>
  <si>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</si>
  <si>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</si>
  <si>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</si>
  <si>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</si>
  <si>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</si>
  <si>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</si>
  <si>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</si>
  <si>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</si>
  <si>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</si>
  <si>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</si>
  <si>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</si>
  <si>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</si>
  <si>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</si>
  <si>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</si>
  <si>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</si>
  <si>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</si>
  <si>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</si>
  <si>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</si>
  <si>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</si>
  <si>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</si>
  <si>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</si>
  <si>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</si>
  <si>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</si>
  <si>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</si>
  <si>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</si>
  <si>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</si>
  <si>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</si>
  <si>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</si>
  <si>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</si>
  <si>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</si>
  <si>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</si>
  <si>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</si>
  <si>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</si>
  <si>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</si>
  <si>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</si>
  <si>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</si>
  <si>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</si>
  <si>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</si>
  <si>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</si>
  <si>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</si>
  <si>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</si>
  <si>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</si>
  <si>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</si>
  <si>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</si>
  <si>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</si>
  <si>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</si>
  <si>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</si>
  <si>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</si>
  <si>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</si>
  <si>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</si>
  <si>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</si>
  <si>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</si>
  <si>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</si>
  <si>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</si>
  <si>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</si>
  <si>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</si>
  <si>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</si>
  <si>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</si>
  <si>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</si>
  <si>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</si>
  <si>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</si>
  <si>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</si>
  <si>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</si>
  <si>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</si>
  <si>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</si>
  <si>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</si>
  <si>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</si>
  <si>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</si>
  <si>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</si>
  <si>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</si>
  <si>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</si>
  <si>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</si>
  <si>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</si>
  <si>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</si>
  <si>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</si>
  <si>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</si>
  <si>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</si>
  <si>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</si>
  <si>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</si>
  <si>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</si>
  <si>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</si>
  <si>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</si>
  <si>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</si>
  <si>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</si>
  <si>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</si>
  <si>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</si>
  <si>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</si>
  <si>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</si>
  <si>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</si>
  <si>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</si>
  <si>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</si>
  <si>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</si>
  <si>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</si>
  <si>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</si>
  <si>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</si>
  <si>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</si>
  <si>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</si>
  <si>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</si>
  <si>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</si>
  <si>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</si>
  <si>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</si>
  <si>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</si>
  <si>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</si>
  <si>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</si>
  <si>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</si>
  <si>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</si>
  <si>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</si>
  <si>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</si>
  <si>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</si>
  <si>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</si>
  <si>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</si>
  <si>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</si>
  <si>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</si>
  <si>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</si>
  <si>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</si>
  <si>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</si>
  <si>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</si>
  <si>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</si>
  <si>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</si>
  <si>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</si>
  <si>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</si>
  <si>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</si>
  <si>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</si>
  <si>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</si>
  <si>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</si>
  <si>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</si>
  <si>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</si>
  <si>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</si>
  <si>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</si>
  <si>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</si>
  <si>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</si>
  <si>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</si>
  <si>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</si>
  <si>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</si>
  <si>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</si>
  <si>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</si>
  <si>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</si>
  <si>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</si>
  <si>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</si>
  <si>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</si>
  <si>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</si>
  <si>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</si>
  <si>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</si>
  <si>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</si>
  <si>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</si>
  <si>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</si>
  <si>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</si>
  <si>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</si>
  <si>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</si>
  <si>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</si>
  <si>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</si>
  <si>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</si>
  <si>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</si>
  <si>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</si>
  <si>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</si>
  <si>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</si>
  <si>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</si>
  <si>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</si>
  <si>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</si>
  <si>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</si>
  <si>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</si>
  <si>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</si>
  <si>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</si>
  <si>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</si>
  <si>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</si>
  <si>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</si>
  <si>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</si>
  <si>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</si>
  <si>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</si>
  <si>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</si>
  <si>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</si>
  <si>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</si>
  <si>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</si>
  <si>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</si>
  <si>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</si>
  <si>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</si>
  <si>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</si>
  <si>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</si>
  <si>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</si>
  <si>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</si>
  <si>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</si>
  <si>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</si>
  <si>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</si>
  <si>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</si>
  <si>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</si>
  <si>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</si>
  <si>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</si>
  <si>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</si>
  <si>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</si>
  <si>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</si>
  <si>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</si>
  <si>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</si>
  <si>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</si>
  <si>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</si>
  <si>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</si>
  <si>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</si>
  <si>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</si>
  <si>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</si>
  <si>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</si>
  <si>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</si>
  <si>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</si>
  <si>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</si>
  <si>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</si>
  <si>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</si>
  <si>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</si>
  <si>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</si>
  <si>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</si>
  <si>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</si>
  <si>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</si>
  <si>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</si>
  <si>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</si>
  <si>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</si>
  <si>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</si>
  <si>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</si>
  <si>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</si>
  <si>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</si>
  <si>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</si>
  <si>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</si>
  <si>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</si>
  <si>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</si>
  <si>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</si>
  <si>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</si>
  <si>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</si>
  <si>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</si>
  <si>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</si>
  <si>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</si>
  <si>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</si>
  <si>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</si>
  <si>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</si>
  <si>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</si>
  <si>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</si>
  <si>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</si>
  <si>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</si>
  <si>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</si>
  <si>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</si>
  <si>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</si>
  <si>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</si>
  <si>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</si>
  <si>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</si>
  <si>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</si>
  <si>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</si>
  <si>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</si>
  <si>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</si>
  <si>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</si>
  <si>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</si>
  <si>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</si>
  <si>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</si>
  <si>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</si>
  <si>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</si>
  <si>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</si>
  <si>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</si>
  <si>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</si>
  <si>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</si>
  <si>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</si>
  <si>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</si>
  <si>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</si>
  <si>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</si>
  <si>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</si>
  <si>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</si>
  <si>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</si>
  <si>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</si>
  <si>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</si>
  <si>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</si>
  <si>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</si>
  <si>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</si>
  <si>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</si>
  <si>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</si>
  <si>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</si>
  <si>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</si>
  <si>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</si>
  <si>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</si>
  <si>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</si>
  <si>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</si>
  <si>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</si>
  <si>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</si>
  <si>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</si>
  <si>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</si>
  <si>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</si>
  <si>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</si>
  <si>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</si>
  <si>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</si>
  <si>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</si>
  <si>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</si>
  <si>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</si>
  <si>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</si>
  <si>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</si>
  <si>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</si>
  <si>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</si>
  <si>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</si>
  <si>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</si>
  <si>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</si>
  <si>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</si>
  <si>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</si>
  <si>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</si>
  <si>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</si>
  <si>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</si>
  <si>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</si>
  <si>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</si>
  <si>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</si>
  <si>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</si>
  <si>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</si>
  <si>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</si>
  <si>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</si>
  <si>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</si>
  <si>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</si>
  <si>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</si>
  <si>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</si>
  <si>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</si>
  <si>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</si>
  <si>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</si>
  <si>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</si>
  <si>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</si>
  <si>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</si>
  <si>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</si>
  <si>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</si>
  <si>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</si>
  <si>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</si>
  <si>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</si>
  <si>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</si>
  <si>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</si>
  <si>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</si>
  <si>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</si>
  <si>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</si>
  <si>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</si>
  <si>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</si>
  <si>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</si>
  <si>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</si>
  <si>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</si>
  <si>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</si>
  <si>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</si>
  <si>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</si>
  <si>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</si>
  <si>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</si>
  <si>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</si>
  <si>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</si>
  <si>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</si>
  <si>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</si>
  <si>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</si>
  <si>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</si>
  <si>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</si>
  <si>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</si>
  <si>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</si>
  <si>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</si>
  <si>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</si>
  <si>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</si>
  <si>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</si>
  <si>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</si>
  <si>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</si>
  <si>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</si>
  <si>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</si>
  <si>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</si>
  <si>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</si>
  <si>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</si>
  <si>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</si>
  <si>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</si>
  <si>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</si>
  <si>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</si>
  <si>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</si>
  <si>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</si>
  <si>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</si>
  <si>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</si>
  <si>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</si>
  <si>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</si>
  <si>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</si>
  <si>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</si>
  <si>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</si>
  <si>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</si>
  <si>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</si>
  <si>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</si>
  <si>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</si>
  <si>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</si>
  <si>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</si>
  <si>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</si>
  <si>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</si>
  <si>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</si>
  <si>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</si>
  <si>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</si>
  <si>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</si>
  <si>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</si>
  <si>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</si>
  <si>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</si>
  <si>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</si>
  <si>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</si>
  <si>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</si>
  <si>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</si>
  <si>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</si>
  <si>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</si>
  <si>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</si>
  <si>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</si>
  <si>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</si>
  <si>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</si>
  <si>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</si>
  <si>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</si>
  <si>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</si>
  <si>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</si>
  <si>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</si>
  <si>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</si>
  <si>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</si>
  <si>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</si>
  <si>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</si>
  <si>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</si>
  <si>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</si>
  <si>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</si>
  <si>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</si>
  <si>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</si>
  <si>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</si>
  <si>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</si>
  <si>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</si>
  <si>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</si>
  <si>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</si>
  <si>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</si>
  <si>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</si>
  <si>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</si>
  <si>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</si>
  <si>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</si>
  <si>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</si>
  <si>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</si>
  <si>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</si>
  <si>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</si>
  <si>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</si>
  <si>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</si>
  <si>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</si>
  <si>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</si>
  <si>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</si>
  <si>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</si>
  <si>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</si>
  <si>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</si>
  <si>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</si>
  <si>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</si>
  <si>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</si>
  <si>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</si>
  <si>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</si>
  <si>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</si>
  <si>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</si>
  <si>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</si>
  <si>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</si>
  <si>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</si>
  <si>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</si>
  <si>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</si>
  <si>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</si>
  <si>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</si>
  <si>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</si>
  <si>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</si>
  <si>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</si>
  <si>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</si>
  <si>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</si>
  <si>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</si>
  <si>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</si>
  <si>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</si>
  <si>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</si>
  <si>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</si>
  <si>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</si>
  <si>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</si>
  <si>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</si>
  <si>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</si>
  <si>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</si>
  <si>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</si>
  <si>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</si>
  <si>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</si>
  <si>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</si>
  <si>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</si>
  <si>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</si>
  <si>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</si>
  <si>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</si>
  <si>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</si>
  <si>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</si>
  <si>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</si>
  <si>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</si>
  <si>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</si>
  <si>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</si>
  <si>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</si>
  <si>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</si>
  <si>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</si>
  <si>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</si>
  <si>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</si>
  <si>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</si>
  <si>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</si>
  <si>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</si>
  <si>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</si>
  <si>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</si>
  <si>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</si>
  <si>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</si>
  <si>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</si>
  <si>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</si>
  <si>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</si>
  <si>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</si>
  <si>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</si>
  <si>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</si>
  <si>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</si>
  <si>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</si>
  <si>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</si>
  <si>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</si>
  <si>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</si>
  <si>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</si>
  <si>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</si>
  <si>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</si>
  <si>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</si>
  <si>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</si>
  <si>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</si>
  <si>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</si>
  <si>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</si>
  <si>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</si>
  <si>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</si>
  <si>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</si>
  <si>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</si>
  <si>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</si>
  <si>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</si>
  <si>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</si>
  <si>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</si>
  <si>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</si>
  <si>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</si>
  <si>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</si>
  <si>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</si>
  <si>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</si>
  <si>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</si>
  <si>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</si>
  <si>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</si>
  <si>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</si>
  <si>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</si>
  <si>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</si>
  <si>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</si>
  <si>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</si>
  <si>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</si>
  <si>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</si>
  <si>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</si>
  <si>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</si>
  <si>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</si>
  <si>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</si>
  <si>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</si>
  <si>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</si>
  <si>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</si>
  <si>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</si>
  <si>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</si>
  <si>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</si>
  <si>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</si>
  <si>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</si>
  <si>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</si>
  <si>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</si>
  <si>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</si>
  <si>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</si>
  <si>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</si>
  <si>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</si>
  <si>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</si>
  <si>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</si>
  <si>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</si>
  <si>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</si>
  <si>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</si>
  <si>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</si>
  <si>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</si>
  <si>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</si>
  <si>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</si>
  <si>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</si>
  <si>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</si>
  <si>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</si>
  <si>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</si>
  <si>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</si>
  <si>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</si>
  <si>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</si>
  <si>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</si>
  <si>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</si>
  <si>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</si>
  <si>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</si>
  <si>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</si>
  <si>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</si>
  <si>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</si>
  <si>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</si>
  <si>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</si>
  <si>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</si>
  <si>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</si>
  <si>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</si>
  <si>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</si>
  <si>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</si>
  <si>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</si>
  <si>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</si>
  <si>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</si>
  <si>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</si>
  <si>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</si>
  <si>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</si>
  <si>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</si>
  <si>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</si>
  <si>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</si>
  <si>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</si>
  <si>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</si>
  <si>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</si>
  <si>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</si>
  <si>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</si>
  <si>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</si>
  <si>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</si>
  <si>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</si>
  <si>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</si>
  <si>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</si>
  <si>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</si>
  <si>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</si>
  <si>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</si>
  <si>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</si>
  <si>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</si>
  <si>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</si>
  <si>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</si>
  <si>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</si>
  <si>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</si>
  <si>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</si>
  <si>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</si>
  <si>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</si>
  <si>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</si>
  <si>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</si>
  <si>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</si>
  <si>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</si>
  <si>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</si>
  <si>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</si>
  <si>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</si>
  <si>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</si>
  <si>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</si>
  <si>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</si>
  <si>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</si>
  <si>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</si>
  <si>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</si>
  <si>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</si>
  <si>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</si>
  <si>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</si>
  <si>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</si>
  <si>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</si>
  <si>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</si>
  <si>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</si>
  <si>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</si>
  <si>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</si>
  <si>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</si>
  <si>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</si>
  <si>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</si>
  <si>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</si>
  <si>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</si>
  <si>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</si>
  <si>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</si>
  <si>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</si>
  <si>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</si>
  <si>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</si>
  <si>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</si>
  <si>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</si>
  <si>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</si>
  <si>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</si>
  <si>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</si>
  <si>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</si>
  <si>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</si>
  <si>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</si>
  <si>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</si>
  <si>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</si>
  <si>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</si>
  <si>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</si>
  <si>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</si>
  <si>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</si>
  <si>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</si>
  <si>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</si>
  <si>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</si>
  <si>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</si>
  <si>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</si>
  <si>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</si>
  <si>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</si>
  <si>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</si>
  <si>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</si>
  <si>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</si>
  <si>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</si>
  <si>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</si>
  <si>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</si>
  <si>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</si>
  <si>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</si>
  <si>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</si>
  <si>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</si>
  <si>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</si>
  <si>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</si>
  <si>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</si>
  <si>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</si>
  <si>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</si>
  <si>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</si>
  <si>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</si>
  <si>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</si>
  <si>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</si>
  <si>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</si>
  <si>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</si>
  <si>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</si>
  <si>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</si>
  <si>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</si>
  <si>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</si>
  <si>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</si>
  <si>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</si>
  <si>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</si>
  <si>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</si>
  <si>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</si>
  <si>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</si>
  <si>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</si>
  <si>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</si>
  <si>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</si>
  <si>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</si>
  <si>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</si>
  <si>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</si>
  <si>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</si>
  <si>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</si>
  <si>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</si>
  <si>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</si>
  <si>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</si>
  <si>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</si>
  <si>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</si>
  <si>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</si>
  <si>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</si>
  <si>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</si>
  <si>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</si>
  <si>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</si>
  <si>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</si>
  <si>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</si>
  <si>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</si>
  <si>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</si>
  <si>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</si>
  <si>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</si>
  <si>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</si>
  <si>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</si>
  <si>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</si>
  <si>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</si>
  <si>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</si>
  <si>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</si>
  <si>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</si>
  <si>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</si>
  <si>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</si>
  <si>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</si>
  <si>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</si>
  <si>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</si>
  <si>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</si>
  <si>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</si>
  <si>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</si>
  <si>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</si>
  <si>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</si>
  <si>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</si>
  <si>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</si>
  <si>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</si>
  <si>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</si>
  <si>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</si>
  <si>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</si>
  <si>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</si>
  <si>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</si>
  <si>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</si>
  <si>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</si>
  <si>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</si>
  <si>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</si>
  <si>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</si>
  <si>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</si>
  <si>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</si>
  <si>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</si>
  <si>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</si>
  <si>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</si>
  <si>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</si>
  <si>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</si>
  <si>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</si>
  <si>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</si>
  <si>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</si>
  <si>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</si>
  <si>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</si>
  <si>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</si>
  <si>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</si>
  <si>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</si>
  <si>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</si>
  <si>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</si>
  <si>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</si>
  <si>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</si>
  <si>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</si>
  <si>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</si>
  <si>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</si>
  <si>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</si>
  <si>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</si>
  <si>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</si>
  <si>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</si>
  <si>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</si>
  <si>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</si>
  <si>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</si>
  <si>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</si>
  <si>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</si>
  <si>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</si>
  <si>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</si>
  <si>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</si>
  <si>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</si>
  <si>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</si>
  <si>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</si>
  <si>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</si>
  <si>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</si>
  <si>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</si>
  <si>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</si>
  <si>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</si>
  <si>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</si>
  <si>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</si>
  <si>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</si>
  <si>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</si>
  <si>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</si>
  <si>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</si>
  <si>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</si>
  <si>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</si>
  <si>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</si>
  <si>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</si>
  <si>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</si>
  <si>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</si>
  <si>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</si>
  <si>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</si>
  <si>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</si>
  <si>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</si>
  <si>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</si>
  <si>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</si>
  <si>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</si>
  <si>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</si>
  <si>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</si>
  <si>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</si>
  <si>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</si>
  <si>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</si>
  <si>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</si>
  <si>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</si>
  <si>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</si>
  <si>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</si>
  <si>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</si>
  <si>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</si>
  <si>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</si>
  <si>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</si>
  <si>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</si>
  <si>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</si>
  <si>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</si>
  <si>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</si>
  <si>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</si>
  <si>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</si>
  <si>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</si>
  <si>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</si>
  <si>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</si>
  <si>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</si>
  <si>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</si>
  <si>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</si>
  <si>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</si>
  <si>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</si>
  <si>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</si>
  <si>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</si>
  <si>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</si>
  <si>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</si>
  <si>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</si>
  <si>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</si>
  <si>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</si>
  <si>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</si>
  <si>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</si>
  <si>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</si>
  <si>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</si>
  <si>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</si>
  <si>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</si>
  <si>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</si>
  <si>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</si>
  <si>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</si>
  <si>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</si>
  <si>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</si>
  <si>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</si>
  <si>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</si>
  <si>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</si>
  <si>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</si>
  <si>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</si>
  <si>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</si>
  <si>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</si>
  <si>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</si>
  <si>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</si>
  <si>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</si>
  <si>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</si>
  <si>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</si>
  <si>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</si>
  <si>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</si>
  <si>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</si>
  <si>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</si>
  <si>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</si>
  <si>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</si>
  <si>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</si>
  <si>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</si>
  <si>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</si>
  <si>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</si>
  <si>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</si>
  <si>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</si>
  <si>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</si>
  <si>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</si>
  <si>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</si>
  <si>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</si>
  <si>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</si>
  <si>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</si>
  <si>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</si>
  <si>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</si>
  <si>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</si>
  <si>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</si>
  <si>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</si>
  <si>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</si>
  <si>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</si>
  <si>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</si>
  <si>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</si>
  <si>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</si>
  <si>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</si>
  <si>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</si>
  <si>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</si>
  <si>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</si>
  <si>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</si>
  <si>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</si>
  <si>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</si>
  <si>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</si>
  <si>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</si>
  <si>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</si>
  <si>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</si>
  <si>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</si>
  <si>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</si>
  <si>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</si>
  <si>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</si>
  <si>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</si>
  <si>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</si>
  <si>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</si>
  <si>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</si>
  <si>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</si>
  <si>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</si>
  <si>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</si>
  <si>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</si>
  <si>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</si>
  <si>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</si>
  <si>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</si>
  <si>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</si>
  <si>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</si>
  <si>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</si>
  <si>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</si>
  <si>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</si>
  <si>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</si>
  <si>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</si>
  <si>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</si>
  <si>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</si>
  <si>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</si>
  <si>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</si>
  <si>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</si>
  <si>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</si>
  <si>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</si>
  <si>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</si>
  <si>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</si>
  <si>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</si>
  <si>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</si>
  <si>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</si>
  <si>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</si>
  <si>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</si>
  <si>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</si>
  <si>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</si>
  <si>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</si>
  <si>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</si>
  <si>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</si>
  <si>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</si>
  <si>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</si>
  <si>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</si>
  <si>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</si>
  <si>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</si>
  <si>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</si>
  <si>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</si>
  <si>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</si>
  <si>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</si>
  <si>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</si>
  <si>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</si>
  <si>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</si>
  <si>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</si>
  <si>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</si>
  <si>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</si>
  <si>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</si>
  <si>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</si>
  <si>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</si>
  <si>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</si>
  <si>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</si>
  <si>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</si>
  <si>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</si>
  <si>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</si>
  <si>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</si>
  <si>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</si>
  <si>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</si>
  <si>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</si>
  <si>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</si>
  <si>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</si>
  <si>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</si>
  <si>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</si>
  <si>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</si>
  <si>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</si>
  <si>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</si>
  <si>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</si>
  <si>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</si>
  <si>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</si>
  <si>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</si>
  <si>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</si>
  <si>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</si>
  <si>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</si>
  <si>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</si>
  <si>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</si>
  <si>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</si>
  <si>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</si>
  <si>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</si>
  <si>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</si>
  <si>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</si>
  <si>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</si>
  <si>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</si>
  <si>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</si>
  <si>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</si>
  <si>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</si>
  <si>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</si>
  <si>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</si>
  <si>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</si>
  <si>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</si>
  <si>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</si>
  <si>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</si>
  <si>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</si>
  <si>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</si>
  <si>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</si>
  <si>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</si>
  <si>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</si>
  <si>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</si>
  <si>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</si>
  <si>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</si>
  <si>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</si>
  <si>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</si>
  <si>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</si>
  <si>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</si>
  <si>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</si>
  <si>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</si>
  <si>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</si>
  <si>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</si>
  <si>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</si>
  <si>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</si>
  <si>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</si>
  <si>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</si>
  <si>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</si>
  <si>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</si>
  <si>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</si>
  <si>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</si>
  <si>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</si>
  <si>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</si>
  <si>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</si>
  <si>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</si>
  <si>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</si>
  <si>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</si>
  <si>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</si>
  <si>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</si>
  <si>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</si>
  <si>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</si>
  <si>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</si>
  <si>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</si>
  <si>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</si>
  <si>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</si>
  <si>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</si>
  <si>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</si>
  <si>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</si>
  <si>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</si>
  <si>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</si>
  <si>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</si>
  <si>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</si>
  <si>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</si>
  <si>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</si>
  <si>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</si>
  <si>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</si>
  <si>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</si>
  <si>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</si>
  <si>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</si>
  <si>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</si>
  <si>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</si>
  <si>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</si>
  <si>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</si>
  <si>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</si>
  <si>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</si>
  <si>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</si>
  <si>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</si>
  <si>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</si>
  <si>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</si>
  <si>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</si>
  <si>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</si>
  <si>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</si>
  <si>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</si>
  <si>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</si>
  <si>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</si>
  <si>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</si>
  <si>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</si>
  <si>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</si>
  <si>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</si>
  <si>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</si>
  <si>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</si>
  <si>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</si>
  <si>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</si>
  <si>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</si>
  <si>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</si>
  <si>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</si>
  <si>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</si>
  <si>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</si>
  <si>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</si>
  <si>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</si>
  <si>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</si>
  <si>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</si>
  <si>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</si>
  <si>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</si>
  <si>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</si>
  <si>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</si>
  <si>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</si>
  <si>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</si>
  <si>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</si>
  <si>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</si>
  <si>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</si>
  <si>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</si>
  <si>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</si>
  <si>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</si>
  <si>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</si>
  <si>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</si>
  <si>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</si>
  <si>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</si>
  <si>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</si>
  <si>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</si>
  <si>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</si>
  <si>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</si>
  <si>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</si>
  <si>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</si>
  <si>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</si>
  <si>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</si>
  <si>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</si>
  <si>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</si>
  <si>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</si>
  <si>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</si>
  <si>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</si>
  <si>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</si>
  <si>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</si>
  <si>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</si>
  <si>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</si>
  <si>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</si>
  <si>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</si>
  <si>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</si>
  <si>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</si>
  <si>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</si>
  <si>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</si>
  <si>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</si>
  <si>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</si>
  <si>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</si>
  <si>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</si>
  <si>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</si>
  <si>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</si>
  <si>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</si>
  <si>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</si>
  <si>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</si>
  <si>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</si>
  <si>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</si>
  <si>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</si>
  <si>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</si>
  <si>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</si>
  <si>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</si>
  <si>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</si>
  <si>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</si>
  <si>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</si>
  <si>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</si>
  <si>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</si>
  <si>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</si>
  <si>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</si>
  <si>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</si>
  <si>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</si>
  <si>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</si>
  <si>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</si>
  <si>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</si>
  <si>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</si>
  <si>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</si>
  <si>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</si>
  <si>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</si>
  <si>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</si>
  <si>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</si>
  <si>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</si>
  <si>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</si>
  <si>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</si>
  <si>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</si>
  <si>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</si>
  <si>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</si>
  <si>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</si>
  <si>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</si>
  <si>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</si>
  <si>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</si>
  <si>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</si>
  <si>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</si>
  <si>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</si>
  <si>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</si>
  <si>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</si>
  <si>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</si>
  <si>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</si>
  <si>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</si>
  <si>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</si>
  <si>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</si>
  <si>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</si>
  <si>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</si>
  <si>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</si>
  <si>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</si>
  <si>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</si>
  <si>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</si>
  <si>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</si>
  <si>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</si>
  <si>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</si>
  <si>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</si>
  <si>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</si>
  <si>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</si>
  <si>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</si>
  <si>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</si>
  <si>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</si>
  <si>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</si>
  <si>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</si>
  <si>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</si>
  <si>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</si>
  <si>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</si>
  <si>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</si>
  <si>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</si>
  <si>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</si>
  <si>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</si>
  <si>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</si>
  <si>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</si>
  <si>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</si>
  <si>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</si>
  <si>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</si>
  <si>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</si>
  <si>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</si>
  <si>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</si>
  <si>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</si>
  <si>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</si>
  <si>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</si>
  <si>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</si>
  <si>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</si>
  <si>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</si>
  <si>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</si>
  <si>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</si>
  <si>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</si>
  <si>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</si>
  <si>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</si>
  <si>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</si>
  <si>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</si>
  <si>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</si>
  <si>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</si>
  <si>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</si>
  <si>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</si>
  <si>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</si>
  <si>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</si>
  <si>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</si>
  <si>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</si>
  <si>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</si>
  <si>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</si>
  <si>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</si>
  <si>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</si>
  <si>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</si>
  <si>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</si>
  <si>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</si>
  <si>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</si>
  <si>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</si>
  <si>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</si>
  <si>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</si>
  <si>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</si>
  <si>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</si>
  <si>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</si>
  <si>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</si>
  <si>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</si>
  <si>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</si>
  <si>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</si>
  <si>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</si>
  <si>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</si>
  <si>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</si>
  <si>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</si>
  <si>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</si>
  <si>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</si>
  <si>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</si>
  <si>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</si>
  <si>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</si>
  <si>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</si>
  <si>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</si>
  <si>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</si>
  <si>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</si>
  <si>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</si>
  <si>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</si>
  <si>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</si>
  <si>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</si>
  <si>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</si>
  <si>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</si>
  <si>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</si>
  <si>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</si>
  <si>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</si>
  <si>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</si>
  <si>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</si>
  <si>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</si>
  <si>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</si>
  <si>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</si>
  <si>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</si>
  <si>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</si>
  <si>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</si>
  <si>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</si>
  <si>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</si>
  <si>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</si>
  <si>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</si>
  <si>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</si>
  <si>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</si>
  <si>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</si>
  <si>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</si>
  <si>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</si>
  <si>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</si>
  <si>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</si>
  <si>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</si>
  <si>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</si>
  <si>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</si>
  <si>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</si>
  <si>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</si>
  <si>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</si>
  <si>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</si>
  <si>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</si>
  <si>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</si>
  <si>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</si>
  <si>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</si>
  <si>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</si>
  <si>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</si>
  <si>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</si>
  <si>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</si>
  <si>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</si>
  <si>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</si>
  <si>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</si>
  <si>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</si>
  <si>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</si>
  <si>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</si>
  <si>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</si>
  <si>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</si>
  <si>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</si>
  <si>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</si>
  <si>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</si>
  <si>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</si>
  <si>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</si>
  <si>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</si>
  <si>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</si>
  <si>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</si>
  <si>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</si>
  <si>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</si>
  <si>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</si>
  <si>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</si>
  <si>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</si>
  <si>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</si>
  <si>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</si>
  <si>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</si>
  <si>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</si>
  <si>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</si>
  <si>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</si>
  <si>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</si>
  <si>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</si>
  <si>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</si>
  <si>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</si>
  <si>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</si>
  <si>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</si>
  <si>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</si>
  <si>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</si>
  <si>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</si>
  <si>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</si>
  <si>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</si>
  <si>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</si>
  <si>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</si>
  <si>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</si>
  <si>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</si>
  <si>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</si>
  <si>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</si>
  <si>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</si>
  <si>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</si>
  <si>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</si>
  <si>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</si>
  <si>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EM Team dispatched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</si>
</sst>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269.72791481481545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16.10693101851939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45932.676340740742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45932.676340740742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45932.676340740742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45932.676340740742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45932.676340740742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45932.676340740742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45932.676340740742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45932.676340740742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45932.676340740742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45932.676340740742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45932.676340740742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45932.676340740742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45932.676340740742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45932.676340740742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45932.676340740742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45932.676340740742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45932.676340740742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45932.676340740742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45932.676340740742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45932.676340740742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45932.676340740742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45932.676340740742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45932.676340740742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45932.676340740742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45932.676340740742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45932.676340740742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45932.676340740742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45932.676340740742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45932.676340740742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45932.676340740742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45932.676340740742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45932.676340740742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45932.676340740742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45932.676340740742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45932.676340740742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45932.676340740742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45932.676340740742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45932.676340740742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45932.676340740742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45932.676340740742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45932.676340740742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45932.676340740742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45932.676340740742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45932.676340740742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45932.676340740742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45932.676340740742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45932.676340740742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45932.676340740742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45932.676340740742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45932.676340740742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45932.676340740742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45932.676340740742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45932.676340740742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45932.676340740742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45932.676340740742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45932.676340740742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45932.676340740742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45932.676340740742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45932.676340740742</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6BE2D1D5-A4A7-4256-8A5B-2E2207F71D3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241.02455833333079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125.94925740741019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107.67650277778012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9.4507736111117993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45932.676340740742</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45932.676340740742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45932.676340740742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45932.676340740742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45932.676340740742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45932.676340740742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45932.676340740742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45932.676340740742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45932.676340740742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45932.676340740742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45932.676340740742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45932.676340740742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45932.676340740742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45932.676340740742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45932.676340740742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45932.676340740742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45932.676340740742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45932.676340740742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45932.676340740742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45932.676340740742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45932.676340740742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45932.676340740742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45932.676340740742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45932.676340740742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45932.676340740742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45932.676340740742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45932.676340740742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45932.676340740742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45932.676340740742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45932.676340740742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45932.676340740742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45932.676340740742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45932.676340740742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45932.676340740742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45932.676340740742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45932.676340740742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45932.676340740742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45932.676340740742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45932.676340740742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45932.676340740742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45932.676340740742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45932.676340740742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45932.676340740742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45932.676340740742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45932.676340740742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45932.676340740742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45932.676340740742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45932.676340740742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45932.676340740742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45932.676340740742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45932.676340740742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45932.676340740742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45932.676340740742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45932.676340740742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45932.676340740742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45932.676340740742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45932.676340740742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45932.676340740742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45932.676340740742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45932.676340740742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45932.676340740742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45932.676340740742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45932.676340740742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45932.676340740742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45932.676340740742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45932.676340740742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45932.676340740742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45932.676340740742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45932.676340740742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45932.676340740742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45932.676340740742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45932.676340740742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45932.676340740742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45932.676340740742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45932.676340740742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45932.676340740742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45932.676340740742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45932.676340740742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45932.676340740742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45932.676340740742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45932.676340740742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45932.676340740742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45932.676340740742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45932.676340740742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45932.676340740742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45932.676340740742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45932.676340740742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45932.676340740742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45932.676340740742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45932.676340740742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45932.676340740742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45932.676340740742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45932.676340740742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45932.676340740742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45932.676340740742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45932.676340740742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45932.676340740742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45932.676340740742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45932.676340740742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45932.676340740742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45932.676340740742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45932.676340740742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45932.676340740742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45932.676340740742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45932.676340740742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45932.676340740742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45932.676340740742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45932.676340740742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45932.676340740742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45932.676340740742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45932.676340740742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45932.676340740742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45932.676340740742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45932.676340740742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45932.676340740742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45932.676340740742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45932.676340740742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45932.676340740742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45932.676340740742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45932.676340740742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45932.676340740742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45932.676340740742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45932.676340740742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45932.676340740742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45932.676340740742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45932.676340740742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45932.676340740742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45932.676340740742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45932.676340740742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45932.676340740742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45932.676340740742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45932.676340740742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45932.676340740742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45932.676340740742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45932.676340740742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45932.676340740742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45932.676340740742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45932.676340740742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45932.676340740742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45932.676340740742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45932.676340740742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45932.676340740742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45932.676340740742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45932.676340740742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45932.676340740742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45932.676340740742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45932.676340740742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45932.676340740742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45932.676340740742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45932.676340740742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45932.676340740742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45932.676340740742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45932.676340740742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45932.676340740742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45932.676340740742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45932.676340740742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45932.676340740742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45932.676340740742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45932.676340740742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45932.676340740742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45932.676340740742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45932.676340740742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45932.676340740742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45932.676340740742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45932.676340740742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45932.676340740742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45932.676340740742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45932.676340740742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45932.676340740742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45932.676340740742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45932.676340740742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45932.676340740742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45932.676340740742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45932.676340740742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45932.676340740742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45932.676340740742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45932.676340740742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45932.676340740742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45932.676340740742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45932.676340740742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45932.676340740742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45932.676340740742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45932.676340740742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45932.676340740742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45932.676340740742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45932.676340740742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45932.676340740742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45932.676340740742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45932.676340740742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45932.676340740742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45932.676340740742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45932.676340740742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45932.676340740742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45932.676340740742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45932.676340740742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45932.676340740742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45932.676340740742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45932.676340740742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45932.676340740742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45932.676340740742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45932.676340740742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45932.676340740742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45932.676340740742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45932.676340740742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45932.676340740742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45932.676340740742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45932.676340740742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45932.676340740742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45932.676340740742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45932.676340740742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45932.676340740742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45932.676340740742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45932.676340740742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45932.676340740742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45932.676340740742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45932.676340740742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45932.676340740742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45932.676340740742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45932.676340740742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45932.676340740742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45932.676340740742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45932.676340740742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45932.676340740742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45932.676340740742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45932.676340740742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45932.676340740742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45932.676340740742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45932.676340740742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45932.676340740742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45932.676340740742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45932.676340740742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45932.676340740742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45932.676340740742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45932.676340740742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45932.676340740742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45932.676340740742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45932.676340740742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45932.676340740742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45932.676340740742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45932.676340740742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45932.676340740742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45932.676340740742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45932.676340740742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45932.676340740742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45932.676340740742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45932.676340740742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45932.676340740742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45932.676340740742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45932.676340740742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45932.676340740742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45932.676340740742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45932.676340740742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45932.676340740742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45932.676340740742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45932.676340740742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45932.676340740742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45932.676340740742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45932.676340740742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45932.676340740742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45932.676340740742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45932.676340740742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45932.676340740742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45932.676340740742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45932.676340740742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45932.676340740742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45932.676340740742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45932.676340740742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45932.676340740742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45932.676340740742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45932.676340740742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45932.676340740742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45932.676340740742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45932.676340740742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45932.676340740742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45932.676340740742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45932.676340740742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45932.676340740742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45932.676340740742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45932.676340740742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45932.676340740742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45932.676340740742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45932.676340740742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45932.676340740742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45932.676340740742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45932.676340740742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45932.676340740742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45932.676340740742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45932.676340740742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45932.676340740742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45932.676340740742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45932.676340740742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45932.676340740742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45932.676340740742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45932.676340740742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45932.676340740742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45932.676340740742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45932.676340740742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45932.676340740742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45932.676340740742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45932.676340740742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45932.676340740742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45932.676340740742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45932.676340740742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45932.676340740742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45932.676340740742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45932.676340740742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45932.676340740742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45932.676340740742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45932.676340740742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45932.676340740742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45932.676340740742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45932.676340740742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45932.676340740742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45932.676340740742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45932.676340740742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45932.676340740742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45932.676340740742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45932.676340740742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45932.676340740742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45932.676340740742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45932.676340740742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45932.676340740742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45932.676340740742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45932.676340740742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45932.676340740742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45932.676340740742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45932.676340740742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45932.676340740742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45932.676340740742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45932.676340740742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45932.676340740742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45932.676340740742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45932.676340740742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45932.676340740742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45932.676340740742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45932.676340740742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45932.676340740742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45932.676340740742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45932.676340740742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45932.676340740742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45932.676340740742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45932.676340740742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45932.676340740742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45932.676340740742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45932.676340740742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45932.676340740742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19111</v>
      </c>
      <c r="E2" s="18"/>
      <c r="F2" s="20"/>
      <c r="G2" s="21">
        <f t="shared" ref="G2:G64" ca="1" si="0">IFERROR(NOW()-F2,"-")</f>
        <v>45932.676340740742</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R3</v>
      </c>
      <c r="C3" s="18"/>
      <c r="D3" s="18" t="s">
        <v>5215</v>
      </c>
      <c r="E3" s="18"/>
      <c r="F3" s="20"/>
      <c r="G3" s="21">
        <f t="shared" ca="1" si="0"/>
        <v>45932.676340740742</v>
      </c>
      <c r="H3" s="22"/>
      <c r="I3" s="19" t="str">
        <f>IFERROR(VLOOKUP(D3,DB!A:F,6,0),"")</f>
        <v>SCECO-Rental-Genset</v>
      </c>
      <c r="J3" s="18" t="str">
        <f>IFERROR(VLOOKUP(D3,DB!A:G,7,0),"")</f>
        <v>In progress</v>
      </c>
      <c r="K3" s="50"/>
      <c r="L3" s="23" t="str">
        <f>IFERROR(VLOOKUP(D3,DB!A:I,9,0),"")</f>
        <v>Zain</v>
      </c>
    </row>
    <row r="4" spans="1:13" ht="15" customHeight="1">
      <c r="A4" s="19"/>
      <c r="B4" s="75" t="str">
        <f>IFERROR(VLOOKUP(D4,DB!A:K,11,0),"")</f>
        <v>R3</v>
      </c>
      <c r="C4" s="18"/>
      <c r="D4" s="75" t="s">
        <v>5284</v>
      </c>
      <c r="E4" s="18"/>
      <c r="F4" s="20"/>
      <c r="G4" s="21">
        <f t="shared" ca="1" si="0"/>
        <v>45932.676340740742</v>
      </c>
      <c r="H4" s="22"/>
      <c r="I4" s="19" t="str">
        <f>IFERROR(VLOOKUP(D4,DB!A:F,6,0),"")</f>
        <v>SCECO-Rental-Genset</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45932.676340740742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45932.676340740742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45932.676340740742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45932.676340740742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45932.676340740742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45932.676340740742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45932.676340740742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45932.676340740742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45932.676340740742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45932.676340740742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45932.676340740742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45932.676340740742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45932.676340740742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45932.676340740742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45932.676340740742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45932.676340740742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45932.676340740742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45932.676340740742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45932.676340740742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45932.676340740742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45932.676340740742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45932.676340740742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45932.676340740742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45932.676340740742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45932.676340740742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45932.676340740742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45932.676340740742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45932.676340740742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45932.676340740742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45932.676340740742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45932.676340740742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45932.676340740742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45932.676340740742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45932.676340740742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45932.676340740742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45932.676340740742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45932.676340740742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45932.676340740742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45932.676340740742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45932.676340740742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45932.676340740742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45932.676340740742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45932.676340740742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45932.676340740742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45932.676340740742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45932.676340740742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45932.676340740742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45932.676340740742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45932.676340740742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45932.676340740742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45932.676340740742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45932.676340740742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45932.676340740742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45932.676340740742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45932.676340740742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45932.676340740742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45932.676340740742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45932.676340740742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45932.676340740742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45932.676340740742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45932.676340740742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45932.676340740742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45932.676340740742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45932.676340740742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45932.676340740742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45932.676340740742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45932.676340740742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45932.676340740742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45932.676340740742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45932.676340740742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45932.676340740742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45932.676340740742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45932.676340740742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45932.676340740742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45932.676340740742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45932.676340740742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45932.676340740742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45932.676340740742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45932.676340740742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45932.676340740742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45932.676340740742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45932.676340740742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45932.676340740742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45932.676340740742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45932.676340740742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45932.676340740742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45932.676340740742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45932.676340740742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45932.676340740742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45932.676340740742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45932.676340740742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45932.676340740742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45932.676340740742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45932.676340740742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45932.676340740742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45932.676340740742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45932.676340740742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45932.676340740742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45932.676340740742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45932.676340740742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45932.676340740742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45932.676340740742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45932.676340740742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45932.676340740742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45932.676340740742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45932.676340740742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45932.676340740742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45932.676340740742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45932.676340740742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45932.676340740742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45932.676340740742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45932.676340740742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45932.676340740742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45932.676340740742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45932.676340740742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45932.676340740742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45932.676340740742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45932.676340740742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45932.676340740742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45932.676340740742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45932.676340740742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45932.676340740742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45932.676340740742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45932.676340740742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45932.676340740742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45932.676340740742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45932.676340740742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45932.676340740742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45932.676340740742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45932.676340740742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45932.676340740742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45932.676340740742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45932.676340740742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45932.676340740742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45932.676340740742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45932.676340740742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45932.676340740742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45932.676340740742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45932.676340740742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45932.676340740742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45932.676340740742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45932.676340740742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45932.676340740742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45932.676340740742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45932.676340740742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45932.676340740742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45932.676340740742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45932.676340740742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45932.676340740742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45932.676340740742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45932.676340740742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45932.676340740742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45932.676340740742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45932.676340740742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45932.676340740742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45932.676340740742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45932.676340740742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45932.676340740742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45932.676340740742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45932.676340740742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45932.676340740742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45932.676340740742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45932.676340740742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45932.676340740742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45932.676340740742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45932.676340740742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45932.676340740742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45932.676340740742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45932.676340740742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45932.676340740742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45932.676340740742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45932.676340740742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45932.676340740742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45932.676340740742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45932.676340740742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45932.676340740742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45932.676340740742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45932.676340740742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45932.676340740742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45932.676340740742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45932.676340740742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45932.676340740742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45932.676340740742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45932.676340740742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45932.676340740742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45932.676340740742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45932.676340740742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45932.676340740742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45932.676340740742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45932.676340740742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45932.676340740742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45932.676340740742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45932.676340740742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45932.676340740742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45932.676340740742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45932.676340740742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45932.676340740742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45932.676340740742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45932.676340740742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45932.676340740742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45932.676340740742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45932.676340740742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45932.676340740742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45932.676340740742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45932.676340740742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45932.676340740742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45932.676340740742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45932.676340740742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45932.676340740742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45932.676340740742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45932.676340740742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45932.676340740742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45932.676340740742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45932.676340740742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45932.676340740742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45932.676340740742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45932.676340740742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45932.676340740742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45932.676340740742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45932.676340740742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45932.676340740742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45932.676340740742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45932.676340740742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45932.676340740742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45932.676340740742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45932.676340740742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45932.676340740742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45932.676340740742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45932.676340740742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45932.676340740742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45932.676340740742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45932.676340740742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45932.676340740742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45932.676340740742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45932.676340740742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45932.676340740742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45932.676340740742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45932.676340740742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45932.676340740742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45932.676340740742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45932.676340740742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45932.676340740742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45932.676340740742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45932.676340740742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45932.676340740742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45932.676340740742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45932.676340740742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45932.676340740742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45932.676340740742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45932.676340740742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45932.676340740742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45932.676340740742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45932.676340740742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45932.676340740742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45932.676340740742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45932.676340740742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45932.676340740742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45932.676340740742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45932.676340740742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45932.676340740742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45932.676340740742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45932.676340740742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45932.676340740742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45932.676340740742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45932.676340740742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45932.676340740742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45932.676340740742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45932.676340740742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45932.676340740742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45932.676340740742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45932.676340740742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45932.676340740742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45932.676340740742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45932.676340740742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45932.676340740742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45932.676340740742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45932.676340740742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45932.676340740742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45932.676340740742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45932.676340740742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45932.676340740742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45932.676340740742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45932.676340740742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45932.676340740742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45932.676340740742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45932.676340740742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45932.676340740742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45932.676340740742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45932.676340740742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45932.676340740742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45932.676340740742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45932.676340740742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45932.676340740742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45932.676340740742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45932.676340740742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45932.676340740742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45932.676340740742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45932.676340740742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45932.676340740742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45932.676340740742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45932.676340740742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45932.676340740742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45932.676340740742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45932.676340740742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45932.676340740742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45932.676340740742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45932.676340740742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45932.676340740742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45932.676340740742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45932.676340740742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45932.676340740742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45932.676340740742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45932.676340740742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45932.676340740742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45932.676340740742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45932.676340740742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45932.676340740742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45932.676340740742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45932.676340740742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45932.676340740742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45932.676340740742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45932.676340740742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45932.676340740742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45932.676340740742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45932.676340740742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45932.676340740742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45932.676340740742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45932.676340740742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45932.676340740742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45932.676340740742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45932.676340740742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45932.676340740742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45932.676340740742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45932.676340740742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45932.676340740742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45932.676340740742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45932.676340740742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45932.676340740742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45932.676340740742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45932.676340740742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45932.676340740742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45932.676340740742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45932.676340740742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45932.676340740742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45932.676340740742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45932.676340740742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45932.676340740742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45932.676340740742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45932.676340740742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45932.676340740742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45932.676340740742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45932.676340740742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45932.676340740742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45932.676340740742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45932.676340740742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45932.676340740742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45932.676340740742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45932.676340740742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45932.676340740742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45932.676340740742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45932.676340740742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45932.676340740742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45932.676340740742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45932.676340740742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45932.676340740742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45932.676340740742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45932.676340740742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45932.676340740742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45932.676340740742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45932.676340740742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45932.676340740742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45932.676340740742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45932.676340740742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45932.676340740742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45932.676340740742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45932.676340740742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45932.676340740742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45932.676340740742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45932.676340740742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45932.676340740742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45932.676340740742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45932.676340740742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45932.676340740742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45932.676340740742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45932.676340740742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45932.676340740742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45932.676340740742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45932.676340740742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45932.676340740742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45932.676340740742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45932.676340740742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45932.676340740742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45932.676340740742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45932.676340740742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45932.676340740742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45932.676340740742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45932.676340740742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45932.676340740742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45932.676340740742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45932.676340740742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45932.676340740742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45932.676340740742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45932.676340740742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45932.676340740742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45932.676340740742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45932.676340740742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45932.676340740742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45932.676340740742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45932.676340740742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45932.676340740742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45932.676340740742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45932.676340740742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45932.676340740742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45932.676340740742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45932.676340740742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45932.676340740742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45932.676340740742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45932.676340740742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45932.676340740742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45932.676340740742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45932.676340740742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45932.676340740742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45932.676340740742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45932.676340740742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45932.676340740742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45932.676340740742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45932.676340740742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45932.676340740742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45932.676340740742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45932.676340740742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45932.676340740742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45932.676340740742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45932.676340740742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45932.676340740742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45932.676340740742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45932.676340740742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45932.676340740742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45932.676340740742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45932.676340740742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45932.676340740742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45932.676340740742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45932.676340740742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45932.676340740742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45932.676340740742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45932.676340740742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45932.676340740742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45932.676340740742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45932.676340740742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45932.676340740742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45932.676340740742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45932.676340740742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45932.676340740742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45932.676340740742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45932.676340740742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45932.676340740742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45932.676340740742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45932.676340740742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45932.676340740742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45932.676340740742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45932.676340740742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45932.676340740742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45932.676340740742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45932.676340740742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45932.676340740742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45932.676340740742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45932.676340740742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45932.676340740742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45932.676340740742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45932.676340740742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45932.676340740742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45932.676340740742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45932.676340740742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45932.676340740742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45932.676340740742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45932.676340740742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45932.676340740742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45932.676340740742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45932.676340740742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45932.676340740742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45932.676340740742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45932.676340740742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45932.676340740742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45932.676340740742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45932.676340740742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45932.676340740742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45932.676340740742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45932.676340740742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45932.676340740742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45932.676340740742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45932.676340740742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45932.676340740742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45932.676340740742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45932.676340740742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45932.676340740742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45932.676340740742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45932.676340740742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45932.676340740742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45932.676340740742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45932.676340740742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45932.676340740742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45932.676340740742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45932.676340740742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45932.676340740742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45932.676340740742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45932.676340740742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45932.676340740742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45932.676340740742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45932.676340740742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45932.676340740742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45932.676340740742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45932.676340740742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45932.676340740742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45932.676340740742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45932.676340740742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45932.676340740742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45932.676340740742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45932.676340740742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45932.676340740742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45932.676340740742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45932.676340740742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45932.676340740742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45932.676340740742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45932.676340740742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45932.676340740742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45932.676340740742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45932.676340740742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45932.676340740742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45932.676340740742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45932.676340740742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45932.676340740742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45932.676340740742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45932.676340740742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45932.676340740742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45932.676340740742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45932.676340740742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45932.676340740742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45932.676340740742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45932.676340740742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45932.676340740742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45932.676340740742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45932.676340740742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45932.676340740742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45932.676340740742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45932.676340740742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45932.676340740742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45932.676340740742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45932.676340740742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45932.676340740742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45932.676340740742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45932.676340740742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45932.676340740742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45932.676340740742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45932.676340740742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45932.676340740742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45932.676340740742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45932.676340740742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45932.676340740742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45932.676340740742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45932.676340740742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45932.676340740742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45932.676340740742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45932.676340740742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45932.676340740742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45932.676340740742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45932.676340740742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45932.676340740742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45932.676340740742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45932.676340740742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45932.676340740742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45932.676340740742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45932.676340740742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45932.676340740742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45932.676340740742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45932.676340740742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45932.676340740742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45932.676340740742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45932.676340740742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45932.676340740742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45932.676340740742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45932.676340740742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45932.676340740742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45932.676340740742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45932.676340740742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45932.676340740742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45932.676340740742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45932.676340740742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45932.676340740742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45932.676340740742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45932.676340740742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45932.676340740742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45932.676340740742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45932.676340740742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45932.676340740742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45932.676340740742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45932.676340740742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45932.676340740742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45932.676340740742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45932.676340740742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45932.676340740742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45932.676340740742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45932.676340740742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45932.676340740742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45932.676340740742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45932.676340740742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45932.676340740742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45932.676340740742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45932.676340740742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45932.676340740742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45932.676340740742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45932.676340740742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45932.676340740742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45932.676340740742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45932.676340740742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45932.676340740742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45932.676340740742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45932.676340740742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45932.676340740742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45932.676340740742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45932.676340740742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45932.676340740742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45932.676340740742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45932.676340740742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45932.676340740742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45932.676340740742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45932.676340740742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45932.676340740742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45932.676340740742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45932.676340740742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45932.676340740742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45932.676340740742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45932.676340740742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45932.676340740742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45932.676340740742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45932.676340740742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45932.676340740742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45932.676340740742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45932.676340740742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45932.676340740742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45932.676340740742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45932.676340740742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45932.676340740742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45932.676340740742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45932.676340740742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45932.676340740742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45932.676340740742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45932.676340740742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45932.676340740742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45932.676340740742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45932.676340740742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45932.676340740742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45932.676340740742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45932.676340740742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45932.676340740742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45932.676340740742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45932.676340740742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45932.676340740742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45932.676340740742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45932.676340740742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45932.676340740742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45932.676340740742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45932.676340740742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45932.676340740742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45932.676340740742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45932.676340740742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45932.676340740742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45932.676340740742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45932.676340740742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45932.676340740742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45932.676340740742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45932.676340740742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45932.676340740742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45932.676340740742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45932.676340740742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45932.676340740742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45932.676340740742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45932.676340740742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45932.676340740742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45932.676340740742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45932.676340740742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45932.676340740742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45932.676340740742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45932.676340740742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45932.676340740742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45932.676340740742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45932.676340740742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45932.676340740742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45932.676340740742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45932.676340740742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45932.676340740742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45932.676340740742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45932.676340740742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45932.676340740742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45932.676340740742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45932.676340740742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45932.676340740742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45932.676340740742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45932.676340740742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45932.676340740742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45932.676340740742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45932.676340740742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45932.676340740742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45932.676340740742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45932.676340740742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45932.676340740742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45932.676340740742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45932.676340740742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45932.676340740742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45932.676340740742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45932.676340740742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45932.676340740742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45932.676340740742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45932.676340740742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45932.676340740742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45932.676340740742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45932.676340740742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45932.676340740742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45932.676340740742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45932.676340740742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45932.676340740742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45932.676340740742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45932.676340740742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45932.676340740742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45932.676340740742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45932.676340740742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45932.676340740742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45932.676340740742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45932.676340740742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45932.676340740742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45932.676340740742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45932.676340740742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45932.676340740742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45932.676340740742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45932.676340740742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45932.676340740742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45932.676340740742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45932.676340740742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45932.676340740742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45932.676340740742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45932.676340740742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45932.676340740742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45932.676340740742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45932.676340740742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45932.676340740742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45932.676340740742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45932.676340740742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45932.676340740742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45932.676340740742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45932.676340740742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45932.676340740742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45932.676340740742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45932.676340740742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45932.676340740742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45932.676340740742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45932.676340740742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45932.676340740742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45932.676340740742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45932.676340740742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45932.676340740742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45932.676340740742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45932.676340740742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45932.676340740742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45932.676340740742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45932.676340740742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45932.676340740742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45932.676340740742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45932.676340740742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45932.676340740742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45932.676340740742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45932.676340740742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45932.676340740742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45932.676340740742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45932.676340740742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45932.676340740742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45932.676340740742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45932.676340740742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45932.676340740742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45932.676340740742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45932.676340740742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45932.676340740742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45932.676340740742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45932.676340740742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45932.676340740742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45932.676340740742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45932.676340740742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45932.676340740742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45932.676340740742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45932.676340740742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45932.676340740742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45932.676340740742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45932.676340740742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45932.676340740742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45932.676340740742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45932.676340740742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45932.676340740742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45932.676340740742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45932.676340740742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45932.676340740742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45932.676340740742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45932.676340740742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45932.676340740742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45932.676340740742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45932.676340740742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45932.676340740742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45932.676340740742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45932.676340740742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45932.676340740742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45932.676340740742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45932.676340740742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45932.676340740742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45932.676340740742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45932.676340740742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45932.676340740742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45932.676340740742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45932.676340740742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45932.676340740742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45932.676340740742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45932.676340740742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45932.676340740742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45932.676340740742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45932.676340740742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45932.676340740742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45932.676340740742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45932.676340740742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45932.676340740742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45932.676340740742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45932.676340740742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45932.676340740742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45932.676340740742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45932.676340740742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45932.676340740742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45932.676340740742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45932.676340740742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45932.676340740742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45932.676340740742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45932.676340740742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45932.676340740742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45932.676340740742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45932.676340740742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45932.676340740742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45932.676340740742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45932.676340740742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45932.676340740742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45932.676340740742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45932.676340740742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45932.676340740742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45932.676340740742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45932.676340740742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45932.676340740742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45932.676340740742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45932.676340740742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45932.676340740742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45932.676340740742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45932.676340740742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45932.676340740742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45932.676340740742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45932.676340740742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45932.676340740742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45932.676340740742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45932.676340740742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45932.676340740742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45932.676340740742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45932.676340740742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45932.676340740742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45932.676340740742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45932.676340740742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45932.676340740742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45932.676340740742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45932.676340740742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45932.676340740742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45932.676340740742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45932.676340740742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45932.676340740742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45932.676340740742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45932.676340740742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45932.676340740742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45932.676340740742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45932.676340740742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45932.676340740742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45932.676340740742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45932.676340740742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45932.676340740742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45932.676340740742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45932.676340740742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45932.676340740742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45932.676340740742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45932.676340740742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45932.676340740742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45932.676340740742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45932.676340740742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45932.676340740742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45932.676340740742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45932.676340740742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45932.676340740742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45932.676340740742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45932.676340740742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45932.676340740742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45932.676340740742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45932.676340740742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45932.676340740742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45932.676340740742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45932.676340740742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45932.676340740742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45932.676340740742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45932.676340740742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45932.676340740742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45932.676340740742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45932.676340740742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45932.676340740742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45932.676340740742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45932.676340740742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45932.676340740742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45932.676340740742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45932.676340740742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45932.676340740742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45932.676340740742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45932.676340740742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45932.676340740742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45932.676340740742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45932.676340740742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45932.676340740742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45932.676340740742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45932.676340740742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45932.676340740742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45932.676340740742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45932.676340740742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45932.676340740742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45932.676340740742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45932.676340740742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45932.676340740742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45932.676340740742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45932.676340740742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45932.676340740742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45932.676340740742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45932.676340740742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45932.676340740742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45932.676340740742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45932.676340740742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45932.676340740742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45932.676340740742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45932.676340740742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45932.676340740742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45932.676340740742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45932.676340740742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45932.676340740742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45932.676340740742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45932.676340740742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45932.676340740742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45932.676340740742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45932.676340740742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45932.676340740742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45932.676340740742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45932.676340740742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45932.676340740742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45932.676340740742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45932.676340740742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45932.676340740742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45932.676340740742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45932.676340740742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45932.676340740742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45932.676340740742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45932.676340740742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45932.676340740742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45932.676340740742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45932.676340740742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45932.676340740742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45932.676340740742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45932.676340740742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45932.676340740742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45932.676340740742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45932.676340740742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45932.676340740742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45932.676340740742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45932.676340740742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45932.676340740742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45932.676340740742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45932.676340740742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45932.676340740742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45932.676340740742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45932.676340740742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45932.676340740742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45932.676340740742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45932.676340740742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45932.676340740742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45932.676340740742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45932.676340740742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45932.676340740742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45932.676340740742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45932.676340740742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45932.676340740742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45932.676340740742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45932.676340740742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45932.676340740742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45932.676340740742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45932.676340740742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45932.676340740742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45932.676340740742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45932.676340740742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45932.676340740742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45932.676340740742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45932.676340740742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45932.676340740742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45932.676340740742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45932.676340740742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45932.676340740742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45932.676340740742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45932.676340740742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45932.676340740742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45932.676340740742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45932.676340740742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45932.676340740742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45932.676340740742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45932.676340740742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45932.676340740742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45932.676340740742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45932.676340740742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45932.676340740742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45932.676340740742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45932.676340740742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45932.676340740742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45932.676340740742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45932.676340740742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45932.676340740742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45932.676340740742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45932.676340740742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45932.676340740742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45932.676340740742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45932.676340740742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45932.676340740742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45932.676340740742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45932.676340740742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45932.676340740742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45932.676340740742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45932.676340740742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45932.676340740742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45932.676340740742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45932.676340740742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45932.676340740742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45932.676340740742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45932.676340740742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45932.676340740742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45932.676340740742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45932.676340740742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45932.676340740742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45932.676340740742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45932.676340740742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45932.676340740742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45932.676340740742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45932.676340740742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45932.676340740742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45932.676340740742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45932.676340740742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45932.676340740742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45932.676340740742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45932.676340740742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45932.676340740742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45932.676340740742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45932.676340740742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45932.676340740742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45932.676340740742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45932.676340740742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45932.676340740742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45932.676340740742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45932.676340740742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45932.676340740742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45932.676340740742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45932.676340740742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45932.676340740742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45932.676340740742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45932.676340740742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45932.676340740742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45932.676340740742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45932.676340740742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45932.676340740742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45932.676340740742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45932.676340740742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45932.676340740742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45932.676340740742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45932.676340740742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45932.676340740742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45932.676340740742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45932.676340740742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45932.676340740742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45932.676340740742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45932.676340740742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45932.676340740742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45932.676340740742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45932.676340740742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45932.676340740742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45932.676340740742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45932.676340740742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45932.676340740742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45932.676340740742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45932.676340740742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45932.676340740742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45932.676340740742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45932.676340740742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45932.676340740742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45932.676340740742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45932.676340740742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45932.676340740742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45932.676340740742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45932.676340740742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45932.676340740742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45932.676340740742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45932.676340740742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45932.676340740742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45932.676340740742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45932.676340740742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45932.676340740742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45932.676340740742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45932.676340740742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45932.676340740742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45932.676340740742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45932.676340740742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45932.676340740742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45932.676340740742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45932.676340740742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45932.676340740742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45932.676340740742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45932.676340740742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45932.676340740742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45932.676340740742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45932.676340740742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45932.676340740742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45932.676340740742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45932.676340740742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45932.676340740742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45932.676340740742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45932.676340740742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45932.676340740742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45932.676340740742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45932.676340740742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45932.676340740742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45932.676340740742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45932.676340740742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45932.676340740742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45932.676340740742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45932.676340740742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45932.676340740742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45932.676340740742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45932.676340740742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45932.676340740742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45932.676340740742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45932.676340740742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45932.676340740742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45932.676340740742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45932.676340740742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45932.676340740742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45932.676340740742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45932.676340740742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45932.676340740742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45932.676340740742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45932.676340740742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45932.676340740742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45932.676340740742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45932.676340740742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45932.676340740742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45932.676340740742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45932.676340740742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45932.676340740742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45932.676340740742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45932.676340740742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45932.676340740742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45932.676340740742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45932.676340740742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45932.676340740742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45932.676340740742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45932.676340740742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45932.676340740742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45932.676340740742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45932.676340740742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45932.676340740742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45932.676340740742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45932.676340740742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45932.676340740742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45932.676340740742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45932.676340740742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45932.676340740742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45932.676340740742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45932.676340740742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45932.676340740742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45932.676340740742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45932.676340740742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45932.676340740742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45932.676340740742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45932.676340740742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45932.676340740742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45932.676340740742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45932.676340740742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45932.676340740742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45932.676340740742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45932.676340740742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45932.676340740742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45932.676340740742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45932.676340740742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45932.676340740742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45932.676340740742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45932.676340740742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45932.676340740742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45932.676340740742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45932.676340740742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45932.676340740742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45932.676340740742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45932.676340740742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45932.676340740742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45932.676340740742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45932.676340740742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45932.676340740742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45932.676340740742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45932.676340740742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45932.676340740742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45932.676340740742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45932.676340740742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45932.676340740742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45932.676340740742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45932.676340740742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45932.676340740742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45932.676340740742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45932.676340740742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45932.676340740742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45932.676340740742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45932.676340740742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45932.676340740742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45932.676340740742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45932.676340740742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45932.676340740742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45932.676340740742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229.19562314814539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1.7860629629649338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45932.676340740742</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45932.676340740742</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45932.676340740742</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4"/>
      <c r="E7" s="112"/>
      <c r="F7" s="113"/>
      <c r="G7" s="114">
        <f ca="1">IFERROR(NOW()-F7,"")</f>
        <v>45932.676340740742</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45932.676340740742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45932.676340740742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45932.676340740742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45932.676340740742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45932.676340740742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45932.676340740742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45932.676340740742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45932.676340740742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45932.676340740742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45932.676340740742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45932.676340740742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45932.676340740742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45932.676340740742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45932.676340740742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45932.676340740742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45932.676340740742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45932.676340740742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45932.676340740742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45932.676340740742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45932.676340740742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45932.676340740742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45932.676340740742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45932.676340740742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45932.676340740742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45932.676340740742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45932.676340740742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45932.676340740742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45932.676340740742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45932.676340740742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45932.676340740742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45932.676340740742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45932.676340740742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45932.676340740742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45932.676340740742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45932.676340740742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45932.676340740742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45932.676340740742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45932.676340740742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45932.676340740742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45932.676340740742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45932.676340740742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45932.676340740742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45932.676340740742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45932.676340740742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45932.676340740742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45932.676340740742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45932.676340740742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45932.676340740742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45932.676340740742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45932.676340740742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45932.676340740742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45932.676340740742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45932.676340740742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45932.676340740742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45932.676340740742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45932.676340740742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45932.676340740742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45932.676340740742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45932.676340740742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40.844280555553269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6.4874634259249433</v>
      </c>
      <c r="H3" s="38">
        <v>45926.158159722225</v>
      </c>
      <c r="I3" s="37" t="str">
        <f>IFERROR(VLOOKUP(D3,DB!A:F,6,0),"")</f>
        <v>SCECO</v>
      </c>
      <c r="J3" s="37" t="str">
        <f>IFERROR(VLOOKUP(D3,DB!A:G,7,0),"")</f>
        <v>Good</v>
      </c>
      <c r="K3" s="37" t="s">
        <v>39069</v>
      </c>
      <c r="L3" s="37" t="str">
        <f>IFERROR(VLOOKUP(D3,DB!A:I,9,0),"")</f>
        <v>Latis</v>
      </c>
      <c r="M3" s="139"/>
    </row>
    <row r="4" spans="1:13" ht="30.75">
      <c r="A4" s="37" t="s">
        <v>39070</v>
      </c>
      <c r="B4" s="37" t="str">
        <f>IFERROR(VLOOKUP(D4,DB!A:K,11,0),"")</f>
        <v>R5</v>
      </c>
      <c r="C4" s="37">
        <v>1</v>
      </c>
      <c r="D4" s="37" t="s">
        <v>31970</v>
      </c>
      <c r="E4" s="37" t="s">
        <v>38964</v>
      </c>
      <c r="F4" s="38">
        <v>45932.381701388891</v>
      </c>
      <c r="G4" s="39">
        <f ca="1">IFERROR(NOW()-F4,"-")</f>
        <v>0.29463935185049195</v>
      </c>
      <c r="H4" s="38">
        <v>45932.37128472222</v>
      </c>
      <c r="I4" s="37" t="str">
        <f>IFERROR(VLOOKUP(D4,DB!A:F,6,0),"")</f>
        <v>SCECO</v>
      </c>
      <c r="J4" s="37" t="str">
        <f>IFERROR(VLOOKUP(D4,DB!A:G,7,0),"")</f>
        <v>No BB Design</v>
      </c>
      <c r="K4" s="37" t="s">
        <v>39071</v>
      </c>
      <c r="L4" s="37" t="str">
        <f>IFERROR(VLOOKUP(D4,DB!A:I,9,0),"")</f>
        <v>Latis</v>
      </c>
      <c r="M4" s="139"/>
    </row>
    <row r="5" spans="1:13" ht="15">
      <c r="A5" s="37"/>
      <c r="B5" s="37" t="str">
        <f>IFERROR(VLOOKUP(D5,DB!A:K,11,0),"")</f>
        <v/>
      </c>
      <c r="C5" s="37"/>
      <c r="D5" s="37"/>
      <c r="E5" s="37"/>
      <c r="F5" s="38"/>
      <c r="G5" s="39">
        <f ca="1">IFERROR(NOW()-F5,"-")</f>
        <v>45932.676340740742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45932.676340740742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45932.676340740742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45932.676340740742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45932.676340740742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45932.676340740742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45932.676340740742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45932.676340740742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45932.676340740742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45932.676340740742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45932.676340740742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45932.676340740742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45932.676340740742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45932.676340740742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45932.676340740742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45932.676340740742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45932.676340740742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45932.676340740742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45932.676340740742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45932.676340740742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45932.676340740742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45932.676340740742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45932.676340740742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45932.676340740742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45932.676340740742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45932.676340740742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45932.676340740742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45932.676340740742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45932.676340740742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45932.676340740742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45932.676340740742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45932.676340740742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45932.676340740742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45932.676340740742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45932.676340740742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45932.676340740742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45932.676340740742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45932.676340740742</v>
      </c>
      <c r="H42" s="38"/>
      <c r="I42" s="37" t="str">
        <f>IFERROR(VLOOKUP(D42,DB!A:F,6,0),"")</f>
        <v/>
      </c>
      <c r="J42" s="37" t="str">
        <f>IFERROR(VLOOKUP(D42,DB!A:G,7,0),"")</f>
        <v/>
      </c>
      <c r="K42" s="37"/>
      <c r="L42" s="37" t="str">
        <f>IFERROR(VLOOKUP(D42,DB!A:I,9,0),"")</f>
        <v/>
      </c>
      <c r="M42" s="139"/>
    </row>
    <row r="43" spans="1:13" ht="15">
      <c r="A43" s="92"/>
      <c r="B43" s="92" t="str">
        <f>IFERROR(VLOOKUP(D43,DB!A:K,11,0),"")</f>
        <v/>
      </c>
      <c r="C43" s="92"/>
      <c r="D43" s="92"/>
      <c r="E43" s="92"/>
      <c r="F43" s="134"/>
      <c r="G43" s="135">
        <f ca="1">IFERROR(NOW()-F43,"-")</f>
        <v>45932.676340740742</v>
      </c>
      <c r="H43" s="134"/>
      <c r="I43" s="92" t="str">
        <f>IFERROR(VLOOKUP(D43,DB!A:F,6,0),"")</f>
        <v/>
      </c>
      <c r="J43" s="92" t="str">
        <f>IFERROR(VLOOKUP(D43,DB!A:G,7,0),"")</f>
        <v/>
      </c>
      <c r="K43" s="92"/>
      <c r="L43" s="92" t="str">
        <f>IFERROR(VLOOKUP(D43,DB!A:I,9,0),"")</f>
        <v/>
      </c>
      <c r="M43" s="139"/>
    </row>
    <row r="44" spans="1:13" ht="15">
      <c r="A44" s="37"/>
      <c r="B44" s="37" t="str">
        <f>IFERROR(VLOOKUP(D44,DB!A:K,11,0),"")</f>
        <v/>
      </c>
      <c r="C44" s="37"/>
      <c r="D44" s="37"/>
      <c r="E44" s="37"/>
      <c r="F44" s="38"/>
      <c r="G44" s="39">
        <f ca="1">IFERROR(NOW()-F44,"-")</f>
        <v>45932.676340740742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45932.676340740742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45932.676340740742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45932.676340740742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45932.676340740742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45932.676340740742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45932.676340740742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45932.676340740742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45932.676340740742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45932.676340740742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45932.676340740742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45932.676340740742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45932.676340740742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45932.676340740742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45932.676340740742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45932.676340740742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45932.676340740742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45932.676340740742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45932.676340740742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45932.676340740742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45932.676340740742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45932.676340740742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45932.676340740742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45932.676340740742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45932.676340740742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45932.676340740742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45932.676340740742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45932.676340740742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45932.676340740742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45932.676340740742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45932.676340740742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45932.676340740742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45932.676340740742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45932.676340740742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45932.676340740742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45932.676340740742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45932.676340740742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45932.676340740742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45932.676340740742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45932.676340740742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45932.676340740742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45932.676340740742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45932.676340740742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45932.676340740742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45932.676340740742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45932.676340740742</v>
      </c>
      <c r="H89" s="38"/>
      <c r="I89" s="37" t="str">
        <f>IFERROR(VLOOKUP(D89,DB!A:F,6,0),"")</f>
        <v/>
      </c>
      <c r="J89" s="37" t="str">
        <f>IFERROR(VLOOKUP(D89,DB!A:G,7,0),"")</f>
        <v/>
      </c>
      <c r="K89" s="37"/>
      <c r="L89" s="37" t="str">
        <f>IFERROR(VLOOKUP(D89,DB!A:I,9,0),"")</f>
        <v/>
      </c>
      <c r="M89" s="139"/>
    </row>
    <row r="90" spans="1:13" ht="15">
      <c r="A90" s="92"/>
      <c r="B90" s="92" t="str">
        <f>IFERROR(VLOOKUP(D90,DB!A:K,11,0),"")</f>
        <v/>
      </c>
      <c r="C90" s="92"/>
      <c r="D90" s="92"/>
      <c r="E90" s="92"/>
      <c r="F90" s="134"/>
      <c r="G90" s="135">
        <f ca="1">IFERROR(NOW()-F90,"-")</f>
        <v>45932.676340740742</v>
      </c>
      <c r="H90" s="134"/>
      <c r="I90" s="92" t="str">
        <f>IFERROR(VLOOKUP(D90,DB!A:F,6,0),"")</f>
        <v/>
      </c>
      <c r="J90" s="92" t="str">
        <f>IFERROR(VLOOKUP(D90,DB!A:G,7,0),"")</f>
        <v/>
      </c>
      <c r="K90" s="92"/>
      <c r="L90" s="92" t="str">
        <f>IFERROR(VLOOKUP(D90,DB!A:I,9,0),"")</f>
        <v/>
      </c>
      <c r="M90" s="139"/>
    </row>
    <row r="91" spans="1:13" ht="15">
      <c r="A91" s="92"/>
      <c r="B91" s="92" t="str">
        <f>IFERROR(VLOOKUP(D91,DB!A:K,11,0),"")</f>
        <v/>
      </c>
      <c r="C91" s="92"/>
      <c r="D91" s="92"/>
      <c r="E91" s="92"/>
      <c r="F91" s="134"/>
      <c r="G91" s="135">
        <f ca="1">IFERROR(NOW()-F91,"-")</f>
        <v>45932.676340740742</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45932.676340740742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45932.676340740742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45932.676340740742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45932.676340740742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45932.676340740742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45932.676340740742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45932.676340740742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45932.676340740742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45932.676340740742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45932.676340740742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45932.676340740742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45932.676340740742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45932.676340740742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45932.676340740742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45932.676340740742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45932.676340740742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45932.676340740742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45932.676340740742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45932.676340740742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45932.676340740742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45932.676340740742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45932.676340740742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45932.676340740742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45932.676340740742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45932.676340740742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45932.676340740742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45932.676340740742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45932.676340740742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45932.676340740742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45932.676340740742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45932.676340740742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45932.676340740742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45932.676340740742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45932.676340740742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45932.676340740742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45932.676340740742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45932.676340740742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45932.676340740742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45932.676340740742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45932.676340740742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45932.676340740742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45932.676340740742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45932.676340740742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45932.676340740742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45932.676340740742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45932.676340740742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45932.676340740742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45932.676340740742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45932.676340740742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45932.676340740742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45932.676340740742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45932.676340740742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45932.676340740742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45932.676340740742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45932.676340740742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45932.676340740742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45932.676340740742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45932.676340740742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45932.676340740742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45932.676340740742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45932.676340740742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45932.676340740742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45932.676340740742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45932.676340740742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45932.676340740742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45932.676340740742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45932.676340740742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45932.676340740742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45932.676340740742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45932.676340740742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45932.676340740742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45932.676340740742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45932.676340740742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45932.676340740742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45932.676340740742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45932.676340740742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45932.676340740742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45932.676340740742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45932.676340740742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45932.676340740742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45932.676340740742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45932.676340740742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45932.676340740742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45932.676340740742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45932.676340740742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45932.676340740742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45932.676340740742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45932.676340740742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45932.676340740742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45932.676340740742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45932.676340740742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45932.676340740742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45932.676340740742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45932.676340740742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45932.676340740742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45932.676340740742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45932.676340740742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45932.676340740742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45932.676340740742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45932.676340740742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45932.676340740742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45932.676340740742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45932.676340740742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45932.676340740742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45932.676340740742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45932.676340740742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45932.676340740742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45932.676340740742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45932.676340740742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45932.676340740742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45932.676340740742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45932.676340740742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45932.676340740742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45932.676340740742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45932.676340740742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45932.676340740742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45932.676340740742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45932.676340740742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45932.676340740742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45932.676340740742</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45932.676340740742</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39072</v>
      </c>
      <c r="B2" s="140" t="s">
        <v>5398</v>
      </c>
      <c r="C2" s="140">
        <v>1</v>
      </c>
      <c r="D2" s="140" t="s">
        <v>32861</v>
      </c>
      <c r="E2" s="140" t="s">
        <v>39073</v>
      </c>
      <c r="F2" s="141">
        <v>45929.14371527778</v>
      </c>
      <c r="G2" s="142">
        <f ca="1">IFERROR(NOW()-F2,"-")</f>
        <v>3.5326254629617324</v>
      </c>
      <c r="H2" s="140">
        <v>45929.455266203702</v>
      </c>
      <c r="I2" s="140" t="str">
        <f>IFERROR(VLOOKUP(D2,DB!A:F,6,0),"")</f>
        <v>SCECO</v>
      </c>
      <c r="J2" s="140" t="str">
        <f>IFERROR(VLOOKUP(D2,DB!A:G,7,0),"")</f>
        <v>In progress</v>
      </c>
      <c r="K2" s="140" t="s">
        <v>39074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39075</v>
      </c>
      <c r="B3" s="140" t="s">
        <v>5398</v>
      </c>
      <c r="C3" s="140">
        <v>1</v>
      </c>
      <c r="D3" s="140" t="s">
        <v>34463</v>
      </c>
      <c r="E3" s="140" t="s">
        <v>39073</v>
      </c>
      <c r="F3" s="141">
        <v>45926.772847222222</v>
      </c>
      <c r="G3" s="142">
        <f ca="1">IFERROR(NOW()-F3,"-")</f>
        <v>5.9034935185190989</v>
      </c>
      <c r="H3" s="140">
        <v>45927.449074074102</v>
      </c>
      <c r="I3" s="140" t="str">
        <f>IFERROR(VLOOKUP(D3,DB!A:F,6,0),"")</f>
        <v>SCECO</v>
      </c>
      <c r="J3" s="140" t="str">
        <f>IFERROR(VLOOKUP(D3,DB!A:G,7,0),"")</f>
        <v>Weak</v>
      </c>
      <c r="K3" s="140" t="s">
        <v>39074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39076</v>
      </c>
      <c r="B4" s="140" t="s">
        <v>5398</v>
      </c>
      <c r="C4" s="140">
        <v>1</v>
      </c>
      <c r="D4" s="140" t="s">
        <v>33408</v>
      </c>
      <c r="E4" s="140" t="s">
        <v>39073</v>
      </c>
      <c r="F4" s="141">
        <v>45931.800995370373</v>
      </c>
      <c r="G4" s="142">
        <f ca="1">IFERROR(NOW()-F4,"-")</f>
        <v>0.87534537036844995</v>
      </c>
      <c r="H4" s="141">
        <v>45931.881805555553</v>
      </c>
      <c r="I4" s="140" t="str">
        <f>IFERROR(VLOOKUP(D4,DB!A:F,6,0),"")</f>
        <v>SCECO</v>
      </c>
      <c r="J4" s="140" t="str">
        <f>IFERROR(VLOOKUP(D4,DB!A:G,7,0),"")</f>
        <v>Dead</v>
      </c>
      <c r="K4" s="140" t="s">
        <v>39074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39077</v>
      </c>
      <c r="B5" s="140" t="str">
        <f>IFERROR(VLOOKUP(D5,DB!A:K,11,0),"")</f>
        <v>R6</v>
      </c>
      <c r="C5" s="140">
        <v>2</v>
      </c>
      <c r="D5" s="140" t="s">
        <v>38735</v>
      </c>
      <c r="E5" s="140" t="s">
        <v>38964</v>
      </c>
      <c r="F5" s="143">
        <v>45932.56527777778</v>
      </c>
      <c r="G5" s="142">
        <f ca="1">IFERROR(NOW()-F5,"-")</f>
        <v>0.11106296296202345</v>
      </c>
      <c r="H5" s="143">
        <v>45932.600636574076</v>
      </c>
      <c r="I5" s="140" t="str">
        <f>IFERROR(VLOOKUP(D5,DB!A:F,6,0),"")</f>
        <v>Generator-SG</v>
      </c>
      <c r="J5" s="140" t="str">
        <f>IFERROR(VLOOKUP(D5,DB!A:G,7,0),"")</f>
        <v>Good</v>
      </c>
      <c r="K5" s="140" t="s">
        <v>39078</v>
      </c>
      <c r="L5" s="140" t="str">
        <f>IFERROR(VLOOKUP(D5,DB!A:I,9,0),"")</f>
        <v>Latis</v>
      </c>
    </row>
    <row r="6" spans="1:16383" ht="31.5" customHeight="1">
      <c r="A6" s="121" t="s">
        <v>39079</v>
      </c>
      <c r="B6" s="140" t="str">
        <f>IFERROR(VLOOKUP(D6,DB!A:K,11,0),"")</f>
        <v>R6</v>
      </c>
      <c r="C6" s="140">
        <v>4</v>
      </c>
      <c r="D6" s="140" t="s">
        <v>38903</v>
      </c>
      <c r="E6" s="140" t="s">
        <v>38964</v>
      </c>
      <c r="F6" s="143">
        <v>45932.626550925925</v>
      </c>
      <c r="G6" s="142">
        <f ca="1">IFERROR(NOW()-F6,"-")</f>
        <v>4.9789814816904254E-2</v>
      </c>
      <c r="H6" s="143">
        <v>45932.645150462966</v>
      </c>
      <c r="I6" s="140" t="str">
        <f>IFERROR(VLOOKUP(D6,DB!A:F,6,0),"")</f>
        <v>SCECO</v>
      </c>
      <c r="J6" s="140" t="str">
        <f>IFERROR(VLOOKUP(D6,DB!A:G,7,0),"")</f>
        <v>Dead</v>
      </c>
      <c r="K6" s="140" t="s">
        <v>39080</v>
      </c>
      <c r="L6" s="140" t="str">
        <f>IFERROR(VLOOKUP(D6,DB!A:I,9,0),"")</f>
        <v>Latis</v>
      </c>
    </row>
    <row r="7" spans="1:16383" ht="31.5" customHeight="1">
      <c r="A7" s="121"/>
      <c r="B7" s="140" t="str">
        <f>IFERROR(VLOOKUP(D7,DB!A:K,11,0),"")</f>
        <v/>
      </c>
      <c r="C7" s="140"/>
      <c r="D7" s="140"/>
      <c r="E7" s="140"/>
      <c r="F7" s="143"/>
      <c r="G7" s="142">
        <f ca="1">IFERROR(NOW()-F7,"-")</f>
        <v>45932.676340740742</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ca="1">IFERROR(NOW()-F8,"-")</f>
        <v>45932.676340740742</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ca="1">IFERROR(NOW()-F9,"-")</f>
        <v>45932.676340740742</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ca="1">IFERROR(NOW()-F10,"-")</f>
        <v>45932.676340740742</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ca="1">IFERROR(NOW()-F11,"-")</f>
        <v>45932.676340740742</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ca="1">IFERROR(NOW()-F12,"-")</f>
        <v>45932.676340740742</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ca="1">IFERROR(NOW()-F13,"-")</f>
        <v>45932.676340740742</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ca="1">IFERROR(NOW()-F14,"-")</f>
        <v>45932.676340740742</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ca="1">IFERROR(NOW()-F15,"-")</f>
        <v>45932.676340740742</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ca="1">IFERROR(NOW()-F16,"-")</f>
        <v>45932.676340740742</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ca="1">IFERROR(NOW()-F17,"-")</f>
        <v>45932.676340740742</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45932.676340740742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45932.676340740742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45932.676340740742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45932.676340740742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45932.676340740742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45932.676340740742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45932.676340740742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45932.676340740742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45932.676340740742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45932.676340740742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45932.676340740742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45932.676340740742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45932.676340740742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45932.676340740742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45932.676340740742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45932.676340740742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45932.676340740742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45932.676340740742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45932.676340740742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45932.676340740742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45932.676340740742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45932.676340740742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45932.676340740742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45932.676340740742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45932.676340740742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45932.676340740742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45932.676340740742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45932.676340740742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45932.676340740742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45932.676340740742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45932.676340740742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45932.676340740742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45932.676340740742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45932.676340740742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45932.676340740742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45932.676340740742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45932.676340740742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45932.676340740742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45932.676340740742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45932.676340740742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45932.676340740742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45932.676340740742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45932.676340740742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45932.676340740742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45932.676340740742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45932.676340740742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45932.676340740742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45932.676340740742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45932.676340740742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45932.676340740742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45932.676340740742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45932.676340740742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45932.676340740742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45932.676340740742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45932.676340740742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45932.676340740742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45932.676340740742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45932.676340740742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45932.676340740742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45932.676340740742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45932.676340740742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45932.676340740742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45932.676340740742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45932.676340740742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45932.676340740742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45932.676340740742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45932.676340740742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45932.676340740742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45932.676340740742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45932.676340740742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45932.676340740742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45932.676340740742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45932.676340740742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45932.676340740742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45932.676340740742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45932.676340740742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45932.676340740742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45932.676340740742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45932.676340740742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45932.676340740742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45932.676340740742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45932.676340740742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45932.676340740742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45932.676340740742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45932.676340740742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45932.676340740742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45932.676340740742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45932.676340740742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45932.676340740742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45932.676340740742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45932.676340740742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45932.676340740742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45932.676340740742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45932.676340740742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45932.676340740742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45932.676340740742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45932.676340740742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45932.676340740742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45932.676340740742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45932.676340740742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45932.676340740742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45932.676340740742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45932.676340740742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45932.676340740742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45932.676340740742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45932.676340740742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45932.676340740742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45932.676340740742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45932.676340740742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45932.676340740742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45932.676340740742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45932.676340740742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45932.676340740742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45932.676340740742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45932.676340740742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45932.676340740742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45932.676340740742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45932.676340740742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45932.676340740742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45932.676340740742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45932.676340740742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45932.676340740742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45932.676340740742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45932.676340740742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45932.676340740742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45932.676340740742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45932.676340740742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45932.676340740742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45932.676340740742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45932.676340740742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45932.676340740742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45932.676340740742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45932.676340740742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45932.676340740742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45932.676340740742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45932.676340740742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45932.676340740742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45932.676340740742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45932.676340740742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45932.676340740742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45932.676340740742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45932.676340740742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45932.676340740742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45932.676340740742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45932.676340740742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45932.676340740742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45932.676340740742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45932.676340740742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45932.676340740742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45932.676340740742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45932.676340740742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45932.676340740742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45932.676340740742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45932.676340740742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45932.676340740742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45932.676340740742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45932.676340740742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45932.676340740742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45932.676340740742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45932.676340740742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45932.676340740742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45932.676340740742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45932.676340740742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45932.676340740742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45932.676340740742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45932.676340740742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45932.676340740742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45932.676340740742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45932.676340740742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45932.676340740742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45932.676340740742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45932.676340740742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45932.676340740742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45932.676340740742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45932.676340740742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45932.676340740742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45932.676340740742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45932.676340740742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45932.676340740742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45932.676340740742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45932.676340740742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45932.676340740742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45932.676340740742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45932.676340740742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45932.676340740742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45932.676340740742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45932.676340740742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45932.676340740742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45932.676340740742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45932.676340740742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45932.676340740742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45932.676340740742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45932.676340740742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45932.676340740742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45932.676340740742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45932.676340740742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45932.676340740742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45932.676340740742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45932.676340740742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45932.676340740742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45932.676340740742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45932.676340740742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45932.676340740742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45932.676340740742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45932.676340740742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45932.676340740742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45932.676340740742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45932.676340740742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45932.676340740742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45932.676340740742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45932.676340740742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45932.676340740742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45932.676340740742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45932.676340740742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45932.676340740742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45932.676340740742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45932.676340740742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45932.676340740742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45932.676340740742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45932.676340740742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45932.676340740742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45932.676340740742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45932.676340740742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45932.676340740742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45932.676340740742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45932.676340740742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45932.676340740742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45932.676340740742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45932.676340740742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45932.676340740742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45932.676340740742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45932.676340740742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45932.676340740742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45932.676340740742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45932.676340740742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45932.676340740742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45932.676340740742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45932.676340740742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45932.676340740742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45932.676340740742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45932.676340740742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45932.676340740742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45932.676340740742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45932.676340740742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45932.676340740742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45932.676340740742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45932.676340740742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45932.676340740742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45932.676340740742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45932.676340740742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45932.676340740742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45932.676340740742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45932.676340740742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45932.676340740742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45932.676340740742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45932.676340740742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45932.676340740742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45932.676340740742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45932.676340740742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45932.676340740742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45932.676340740742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45932.676340740742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45932.676340740742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45932.676340740742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45932.676340740742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45932.676340740742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45932.676340740742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45932.676340740742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45932.676340740742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45932.676340740742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45932.676340740742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45932.676340740742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45932.676340740742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45932.676340740742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45932.676340740742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45932.676340740742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45932.676340740742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45932.676340740742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45932.676340740742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45932.676340740742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45932.676340740742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45932.676340740742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45932.676340740742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45932.676340740742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45932.676340740742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45932.676340740742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45932.676340740742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45932.676340740742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45932.676340740742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45932.676340740742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45932.676340740742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45932.676340740742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45932.676340740742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45932.676340740742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45932.676340740742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45932.676340740742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45932.676340740742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45932.676340740742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45932.676340740742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45932.676340740742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45932.676340740742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45932.676340740742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45932.676340740742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45932.676340740742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45932.676340740742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45932.676340740742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45932.676340740742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45932.676340740742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45932.676340740742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45932.676340740742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45932.676340740742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45932.676340740742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45932.676340740742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